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6" windowHeight="9528"/>
  </bookViews>
  <sheets>
    <sheet name="FORM" sheetId="1" r:id="rId1"/>
  </sheets>
  <externalReferences>
    <externalReference r:id="rId2"/>
  </externalReferences>
  <definedNames>
    <definedName name="llInstal">#REF!</definedName>
    <definedName name="llInstalCodi">#REF!</definedName>
    <definedName name="llTitulars">#REF!</definedName>
    <definedName name="llTitularsCodi">#REF!</definedName>
  </definedNames>
  <calcPr calcId="125725"/>
</workbook>
</file>

<file path=xl/calcChain.xml><?xml version="1.0" encoding="utf-8"?>
<calcChain xmlns="http://schemas.openxmlformats.org/spreadsheetml/2006/main">
  <c r="O4" i="1"/>
  <c r="Q4"/>
  <c r="O7"/>
  <c r="O9"/>
  <c r="Q9"/>
  <c r="O11"/>
  <c r="Q11" s="1"/>
  <c r="O16"/>
  <c r="Q16"/>
  <c r="O20"/>
  <c r="Q20" s="1"/>
  <c r="O22"/>
  <c r="Q22"/>
  <c r="O24"/>
  <c r="Q24" s="1"/>
  <c r="O27"/>
  <c r="Q27" s="1"/>
  <c r="O29"/>
  <c r="Q29" s="1"/>
  <c r="O30"/>
  <c r="Q30"/>
  <c r="O32"/>
  <c r="Q32" s="1"/>
  <c r="O33"/>
  <c r="O34"/>
  <c r="Q34" s="1"/>
  <c r="Q36"/>
  <c r="O37"/>
  <c r="Q37"/>
  <c r="O39"/>
  <c r="Q39" s="1"/>
  <c r="O43"/>
  <c r="Q43"/>
  <c r="O45"/>
  <c r="Q45" s="1"/>
  <c r="C46"/>
  <c r="D46"/>
  <c r="E46"/>
  <c r="F46"/>
  <c r="G46"/>
  <c r="H46"/>
  <c r="I46"/>
  <c r="J46"/>
  <c r="K46"/>
  <c r="L46"/>
  <c r="M46"/>
  <c r="N46"/>
  <c r="P46"/>
  <c r="O47"/>
  <c r="O46" l="1"/>
  <c r="Q46" s="1"/>
  <c r="Q7"/>
</calcChain>
</file>

<file path=xl/sharedStrings.xml><?xml version="1.0" encoding="utf-8"?>
<sst xmlns="http://schemas.openxmlformats.org/spreadsheetml/2006/main" count="62" uniqueCount="62">
  <si>
    <t>xifres en tones</t>
  </si>
  <si>
    <t>Total 2016</t>
  </si>
  <si>
    <t>Total 2017</t>
  </si>
  <si>
    <t>Sant Quirze Safaja</t>
  </si>
  <si>
    <t>Granera</t>
  </si>
  <si>
    <t>Castellterçol</t>
  </si>
  <si>
    <t>Castellcir</t>
  </si>
  <si>
    <t>Vilanova del Vallès</t>
  </si>
  <si>
    <t>Vilalba Sasserra</t>
  </si>
  <si>
    <t>Vallromanes</t>
  </si>
  <si>
    <t>Vallgorguina</t>
  </si>
  <si>
    <t>Tagamanent</t>
  </si>
  <si>
    <t>Santa Maria de Palautordera</t>
  </si>
  <si>
    <t>Santa Maria de Martorelles</t>
  </si>
  <si>
    <t>Santa Eulàlia de Ronçana</t>
  </si>
  <si>
    <t>Sant Pere de Vilamajor</t>
  </si>
  <si>
    <t>Sant Fost de Campsentelles</t>
  </si>
  <si>
    <t>Sant Feliu de Codines</t>
  </si>
  <si>
    <t>Sant Esteve de Palautordera</t>
  </si>
  <si>
    <t>Sant Celoni</t>
  </si>
  <si>
    <t>Sant Antoni de Vilamajor</t>
  </si>
  <si>
    <t>Roca del Vallès, La</t>
  </si>
  <si>
    <t>Parets del Vallès</t>
  </si>
  <si>
    <t>Montseny</t>
  </si>
  <si>
    <t>Montornès</t>
  </si>
  <si>
    <t>Montmeló</t>
  </si>
  <si>
    <t>Mollet del Vallès</t>
  </si>
  <si>
    <t>Martorelles</t>
  </si>
  <si>
    <t>Llinars del Vallès</t>
  </si>
  <si>
    <t>Lliçà de Vall</t>
  </si>
  <si>
    <t>Lliçà d'Amunt</t>
  </si>
  <si>
    <t>Llagosta, La</t>
  </si>
  <si>
    <t>Gualba</t>
  </si>
  <si>
    <t>Granollers</t>
  </si>
  <si>
    <t>Garriga, La</t>
  </si>
  <si>
    <t>Franqueses del Vallès, Les</t>
  </si>
  <si>
    <t>Fogars de Montclús</t>
  </si>
  <si>
    <t>Figaró-Montmany</t>
  </si>
  <si>
    <t>Cardedeu</t>
  </si>
  <si>
    <t>Canovelles</t>
  </si>
  <si>
    <t>Campins</t>
  </si>
  <si>
    <t>Caldes de Montbui</t>
  </si>
  <si>
    <t>Bigues i Riells</t>
  </si>
  <si>
    <t>Ametlla del Vallès, L'</t>
  </si>
  <si>
    <t>% Diferència</t>
  </si>
  <si>
    <t>TOTAL 2016</t>
  </si>
  <si>
    <t>TOTAL</t>
  </si>
  <si>
    <t>Desembre</t>
  </si>
  <si>
    <t>Novembre</t>
  </si>
  <si>
    <t>Octubre</t>
  </si>
  <si>
    <t>Setembre</t>
  </si>
  <si>
    <t>Agost</t>
  </si>
  <si>
    <t>Juliol</t>
  </si>
  <si>
    <t>Juny</t>
  </si>
  <si>
    <t>Maig</t>
  </si>
  <si>
    <t>Abril</t>
  </si>
  <si>
    <t>Març</t>
  </si>
  <si>
    <t>Febrer</t>
  </si>
  <si>
    <t>Gener</t>
  </si>
  <si>
    <t>MUNICIPI</t>
  </si>
  <si>
    <t>CODI</t>
  </si>
  <si>
    <t>FRACCIÓ ORGÀNICA 2017</t>
  </si>
</sst>
</file>

<file path=xl/styles.xml><?xml version="1.0" encoding="utf-8"?>
<styleSheet xmlns="http://schemas.openxmlformats.org/spreadsheetml/2006/main">
  <numFmts count="6">
    <numFmt numFmtId="164" formatCode="#,##0.00&quot;    &quot;;#,##0.00&quot;    &quot;;&quot;-&quot;#&quot;    &quot;;@&quot; &quot;"/>
    <numFmt numFmtId="165" formatCode="#,##0&quot;    &quot;;#,##0&quot;    &quot;;&quot;-    &quot;;@&quot; &quot;"/>
    <numFmt numFmtId="166" formatCode="#,##0.00&quot; € &quot;;#,##0.00&quot; € &quot;;&quot;-&quot;#&quot; € &quot;;@&quot; &quot;"/>
    <numFmt numFmtId="167" formatCode="#,##0&quot; € &quot;;#,##0&quot; € &quot;;&quot;- € &quot;;@&quot; &quot;"/>
    <numFmt numFmtId="168" formatCode="_-* #,##0.00\ [$€]_-;\-* #,##0.00\ [$€]_-;_-* &quot;-&quot;??\ [$€]_-;_-@_-"/>
    <numFmt numFmtId="169" formatCode="#,##0.00&quot; &quot;[$€-403];[Red]&quot;-&quot;#,##0.00&quot; &quot;[$€-403]"/>
  </numFmts>
  <fonts count="14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i/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</borders>
  <cellStyleXfs count="22">
    <xf numFmtId="0" fontId="0" fillId="0" borderId="0"/>
    <xf numFmtId="164" fontId="2" fillId="0" borderId="0"/>
    <xf numFmtId="165" fontId="2" fillId="0" borderId="0"/>
    <xf numFmtId="166" fontId="2" fillId="0" borderId="0"/>
    <xf numFmtId="167" fontId="2" fillId="0" borderId="0"/>
    <xf numFmtId="168" fontId="9" fillId="0" borderId="0" applyFont="0" applyFill="0" applyBorder="0" applyAlignment="0" applyProtection="0"/>
    <xf numFmtId="164" fontId="2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 textRotation="90"/>
    </xf>
    <xf numFmtId="0" fontId="10" fillId="0" borderId="0">
      <alignment horizontal="center" textRotation="90"/>
    </xf>
    <xf numFmtId="0" fontId="2" fillId="0" borderId="0"/>
    <xf numFmtId="0" fontId="11" fillId="0" borderId="0">
      <alignment vertical="center"/>
    </xf>
    <xf numFmtId="0" fontId="2" fillId="0" borderId="0"/>
    <xf numFmtId="0" fontId="11" fillId="0" borderId="0"/>
    <xf numFmtId="0" fontId="1" fillId="0" borderId="0"/>
    <xf numFmtId="0" fontId="12" fillId="0" borderId="0"/>
    <xf numFmtId="9" fontId="2" fillId="0" borderId="0"/>
    <xf numFmtId="0" fontId="13" fillId="0" borderId="0"/>
    <xf numFmtId="0" fontId="13" fillId="0" borderId="0"/>
    <xf numFmtId="169" fontId="13" fillId="0" borderId="0"/>
    <xf numFmtId="169" fontId="13" fillId="0" borderId="0"/>
  </cellStyleXfs>
  <cellXfs count="51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4" fontId="3" fillId="0" borderId="0" xfId="0" applyNumberFormat="1" applyFont="1"/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10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7" fillId="0" borderId="0" xfId="0" applyFont="1"/>
    <xf numFmtId="10" fontId="3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/>
    <xf numFmtId="10" fontId="3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/>
    <xf numFmtId="10" fontId="3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Border="1"/>
    <xf numFmtId="0" fontId="3" fillId="0" borderId="5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10" fontId="3" fillId="0" borderId="6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0" fontId="3" fillId="0" borderId="7" xfId="0" applyNumberFormat="1" applyFont="1" applyBorder="1"/>
    <xf numFmtId="4" fontId="5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Border="1"/>
    <xf numFmtId="3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8" fillId="0" borderId="0" xfId="0" applyFont="1"/>
  </cellXfs>
  <cellStyles count="22">
    <cellStyle name="Comma" xfId="1"/>
    <cellStyle name="Comma[0]" xfId="2"/>
    <cellStyle name="Currency" xfId="3"/>
    <cellStyle name="Currency[0]" xfId="4"/>
    <cellStyle name="Euro" xfId="5"/>
    <cellStyle name="Excel Built-in Comma" xfId="6"/>
    <cellStyle name="Heading" xfId="7"/>
    <cellStyle name="Heading 1" xfId="8"/>
    <cellStyle name="Heading1" xfId="9"/>
    <cellStyle name="Heading1 2" xfId="10"/>
    <cellStyle name="Normal" xfId="0" builtinId="0"/>
    <cellStyle name="Normal 2" xfId="11"/>
    <cellStyle name="Normal 2 2" xfId="12"/>
    <cellStyle name="Normal 3" xfId="13"/>
    <cellStyle name="Normal 4" xfId="14"/>
    <cellStyle name="Normal 5" xfId="15"/>
    <cellStyle name="Normal 7" xfId="16"/>
    <cellStyle name="Percent" xfId="17"/>
    <cellStyle name="Result" xfId="18"/>
    <cellStyle name="Result 3" xfId="19"/>
    <cellStyle name="Result2" xfId="20"/>
    <cellStyle name="Result2 4" xfId="2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0" formatCode="General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scheme val="none"/>
      </font>
      <numFmt numFmtId="4" formatCode="#,##0.00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170" formatCode="#.##0"/>
      <alignment horizontal="center" vertical="bottom" textRotation="0" wrapText="0" indent="0" relativeIndent="0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FORM!$B$47</c:f>
              <c:strCache>
                <c:ptCount val="1"/>
                <c:pt idx="0">
                  <c:v>Total 2016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dLbl>
              <c:idx val="1"/>
              <c:layout>
                <c:manualLayout>
                  <c:x val="-1.160153984074253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B1-4FFB-972F-42B0D634BAE1}"/>
                </c:ext>
              </c:extLst>
            </c:dLbl>
            <c:dLbl>
              <c:idx val="2"/>
              <c:layout>
                <c:manualLayout>
                  <c:x val="-1.2656225280810013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B1-4FFB-972F-42B0D634BAE1}"/>
                </c:ext>
              </c:extLst>
            </c:dLbl>
            <c:dLbl>
              <c:idx val="4"/>
              <c:layout>
                <c:manualLayout>
                  <c:x val="-1.054685440067496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B1-4FFB-972F-42B0D634BAE1}"/>
                </c:ext>
              </c:extLst>
            </c:dLbl>
            <c:dLbl>
              <c:idx val="5"/>
              <c:layout>
                <c:manualLayout>
                  <c:x val="-1.476559616094499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B1-4FFB-972F-42B0D634BAE1}"/>
                </c:ext>
              </c:extLst>
            </c:dLbl>
            <c:dLbl>
              <c:idx val="6"/>
              <c:layout>
                <c:manualLayout>
                  <c:x val="-9.4921689606075003E-3"/>
                  <c:y val="-3.820439350525318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B1-4FFB-972F-42B0D634BAE1}"/>
                </c:ext>
              </c:extLst>
            </c:dLbl>
            <c:dLbl>
              <c:idx val="7"/>
              <c:layout>
                <c:manualLayout>
                  <c:x val="-1.160153984074253E-2"/>
                  <c:y val="3.820439350525318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B1-4FFB-972F-42B0D634BAE1}"/>
                </c:ext>
              </c:extLst>
            </c:dLbl>
            <c:dLbl>
              <c:idx val="8"/>
              <c:layout>
                <c:manualLayout>
                  <c:x val="-1.0546854400674922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B1-4FFB-972F-42B0D634BAE1}"/>
                </c:ext>
              </c:extLst>
            </c:dLbl>
            <c:dLbl>
              <c:idx val="9"/>
              <c:layout>
                <c:manualLayout>
                  <c:x val="-1.3710910720877422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B1-4FFB-972F-42B0D634BAE1}"/>
                </c:ext>
              </c:extLst>
            </c:dLbl>
            <c:dLbl>
              <c:idx val="10"/>
              <c:layout>
                <c:manualLayout>
                  <c:x val="-8.4374835205400147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B1-4FFB-972F-42B0D634BAE1}"/>
                </c:ext>
              </c:extLst>
            </c:dLbl>
            <c:dLbl>
              <c:idx val="11"/>
              <c:layout>
                <c:manualLayout>
                  <c:x val="-1.2656225280810013E-2"/>
                  <c:y val="7.640878701050635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B1-4FFB-972F-42B0D634BA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'[1]Vidre Àrees aportació'!$C$4:$N$4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FORM!$C$47:$N$47</c:f>
              <c:numCache>
                <c:formatCode>#,##0.00</c:formatCode>
                <c:ptCount val="12"/>
                <c:pt idx="0">
                  <c:v>370.34</c:v>
                </c:pt>
                <c:pt idx="1">
                  <c:v>352.94</c:v>
                </c:pt>
                <c:pt idx="2">
                  <c:v>389.03998999999999</c:v>
                </c:pt>
                <c:pt idx="3">
                  <c:v>449.32001000000002</c:v>
                </c:pt>
                <c:pt idx="4">
                  <c:v>505.49999999999994</c:v>
                </c:pt>
                <c:pt idx="5">
                  <c:v>468.62</c:v>
                </c:pt>
                <c:pt idx="6">
                  <c:v>461.36</c:v>
                </c:pt>
                <c:pt idx="7">
                  <c:v>448.05998999999997</c:v>
                </c:pt>
                <c:pt idx="8">
                  <c:v>420.82</c:v>
                </c:pt>
                <c:pt idx="9">
                  <c:v>419.04</c:v>
                </c:pt>
                <c:pt idx="10">
                  <c:v>414.45994000000002</c:v>
                </c:pt>
                <c:pt idx="11">
                  <c:v>419.75001000000003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FB1-4FFB-972F-42B0D634BAE1}"/>
            </c:ext>
          </c:extLst>
        </c:ser>
        <c:ser>
          <c:idx val="41"/>
          <c:order val="1"/>
          <c:tx>
            <c:strRef>
              <c:f>FORM!$B$46</c:f>
              <c:strCache>
                <c:ptCount val="1"/>
                <c:pt idx="0">
                  <c:v>Total 2017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dLbl>
              <c:idx val="0"/>
              <c:layout>
                <c:manualLayout>
                  <c:x val="1.0546854400675001E-2"/>
                  <c:y val="-1.146131805157594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B1-4FFB-972F-42B0D634BAE1}"/>
                </c:ext>
              </c:extLst>
            </c:dLbl>
            <c:dLbl>
              <c:idx val="9"/>
              <c:layout>
                <c:manualLayout>
                  <c:x val="9.4921689606075003E-3"/>
                  <c:y val="-1.910219675262655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B1-4FFB-972F-42B0D634BA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'[1]Vidre Àrees aportació'!$C$4:$N$4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FORM!$C$46:$N$46</c:f>
              <c:numCache>
                <c:formatCode>#,##0.00</c:formatCode>
                <c:ptCount val="12"/>
                <c:pt idx="0">
                  <c:v>375.44000000000005</c:v>
                </c:pt>
                <c:pt idx="1">
                  <c:v>429.18000000000006</c:v>
                </c:pt>
                <c:pt idx="2">
                  <c:v>526.57950000000005</c:v>
                </c:pt>
                <c:pt idx="3">
                  <c:v>523.22000000000014</c:v>
                </c:pt>
                <c:pt idx="4">
                  <c:v>556.68000000000006</c:v>
                </c:pt>
                <c:pt idx="5">
                  <c:v>530.05935999999997</c:v>
                </c:pt>
                <c:pt idx="6">
                  <c:v>540.05999999999995</c:v>
                </c:pt>
                <c:pt idx="7">
                  <c:v>490.06000000000012</c:v>
                </c:pt>
                <c:pt idx="8">
                  <c:v>470.48</c:v>
                </c:pt>
                <c:pt idx="9">
                  <c:v>478.95999999999992</c:v>
                </c:pt>
                <c:pt idx="10">
                  <c:v>451.17999999999995</c:v>
                </c:pt>
                <c:pt idx="11">
                  <c:v>435.50499999999994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FB1-4FFB-972F-42B0D634BAE1}"/>
            </c:ext>
          </c:extLst>
        </c:ser>
        <c:axId val="107909888"/>
        <c:axId val="107911808"/>
      </c:barChart>
      <c:catAx>
        <c:axId val="1079098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7911808"/>
        <c:crosses val="autoZero"/>
        <c:auto val="1"/>
        <c:lblAlgn val="ctr"/>
        <c:lblOffset val="100"/>
      </c:catAx>
      <c:valAx>
        <c:axId val="1079118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79098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tx>
            <c:strRef>
              <c:f>FORM!$B$47</c:f>
              <c:strCache>
                <c:ptCount val="1"/>
                <c:pt idx="0">
                  <c:v>Total 2016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F79646">
                    <a:lumMod val="60000"/>
                    <a:lumOff val="40000"/>
                  </a:srgbClr>
                </a:solidFill>
              </a:ln>
            </c:spPr>
          </c:marker>
          <c:dLbls>
            <c:dLbl>
              <c:idx val="9"/>
              <c:layout>
                <c:manualLayout>
                  <c:x val="7.7773344140625512E-17"/>
                  <c:y val="5.506391347099313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17-42FE-A005-26B9534BA6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'[1]Vidre Àrees aportació'!$C$4:$N$4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FORM!$C$47:$N$47</c:f>
              <c:numCache>
                <c:formatCode>#,##0.00</c:formatCode>
                <c:ptCount val="12"/>
                <c:pt idx="0">
                  <c:v>370.34</c:v>
                </c:pt>
                <c:pt idx="1">
                  <c:v>352.94</c:v>
                </c:pt>
                <c:pt idx="2">
                  <c:v>389.03998999999999</c:v>
                </c:pt>
                <c:pt idx="3">
                  <c:v>449.32001000000002</c:v>
                </c:pt>
                <c:pt idx="4">
                  <c:v>505.49999999999994</c:v>
                </c:pt>
                <c:pt idx="5">
                  <c:v>468.62</c:v>
                </c:pt>
                <c:pt idx="6">
                  <c:v>461.36</c:v>
                </c:pt>
                <c:pt idx="7">
                  <c:v>448.05998999999997</c:v>
                </c:pt>
                <c:pt idx="8">
                  <c:v>420.82</c:v>
                </c:pt>
                <c:pt idx="9">
                  <c:v>419.04</c:v>
                </c:pt>
                <c:pt idx="10">
                  <c:v>414.45994000000002</c:v>
                </c:pt>
                <c:pt idx="11">
                  <c:v>419.75001000000003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17-42FE-A005-26B9534BA628}"/>
            </c:ext>
          </c:extLst>
        </c:ser>
        <c:ser>
          <c:idx val="41"/>
          <c:order val="1"/>
          <c:tx>
            <c:strRef>
              <c:f>FORM!$B$46</c:f>
              <c:strCache>
                <c:ptCount val="1"/>
                <c:pt idx="0">
                  <c:v>Total 2017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3.1816735602927197E-3"/>
                  <c:y val="-1.966568338249756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17-42FE-A005-26B9534BA628}"/>
                </c:ext>
              </c:extLst>
            </c:dLbl>
            <c:dLbl>
              <c:idx val="2"/>
              <c:layout>
                <c:manualLayout>
                  <c:x val="-1.0605578534309073E-3"/>
                  <c:y val="-3.14650934119960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17-42FE-A005-26B9534BA628}"/>
                </c:ext>
              </c:extLst>
            </c:dLbl>
            <c:dLbl>
              <c:idx val="4"/>
              <c:layout>
                <c:manualLayout>
                  <c:x val="1.0605578534309073E-3"/>
                  <c:y val="-1.573254670599803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17-42FE-A005-26B9534BA628}"/>
                </c:ext>
              </c:extLst>
            </c:dLbl>
            <c:dLbl>
              <c:idx val="5"/>
              <c:layout>
                <c:manualLayout>
                  <c:x val="-2.121115706861815E-3"/>
                  <c:y val="-5.506391347099313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17-42FE-A005-26B9534BA628}"/>
                </c:ext>
              </c:extLst>
            </c:dLbl>
            <c:dLbl>
              <c:idx val="7"/>
              <c:layout>
                <c:manualLayout>
                  <c:x val="2.121115706861815E-3"/>
                  <c:y val="-5.113077679449361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17-42FE-A005-26B9534BA628}"/>
                </c:ext>
              </c:extLst>
            </c:dLbl>
            <c:dLbl>
              <c:idx val="8"/>
              <c:layout>
                <c:manualLayout>
                  <c:x val="0"/>
                  <c:y val="-5.113077679449361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17-42FE-A005-26B9534BA628}"/>
                </c:ext>
              </c:extLst>
            </c:dLbl>
            <c:dLbl>
              <c:idx val="10"/>
              <c:layout>
                <c:manualLayout>
                  <c:x val="1.0605578534309073E-3"/>
                  <c:y val="-3.93313667649951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17-42FE-A005-26B9534BA6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'[1]Vidre Àrees aportació'!$C$4:$N$4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FORM!$C$46:$N$46</c:f>
              <c:numCache>
                <c:formatCode>#,##0.00</c:formatCode>
                <c:ptCount val="12"/>
                <c:pt idx="0">
                  <c:v>375.44000000000005</c:v>
                </c:pt>
                <c:pt idx="1">
                  <c:v>429.18000000000006</c:v>
                </c:pt>
                <c:pt idx="2">
                  <c:v>526.57950000000005</c:v>
                </c:pt>
                <c:pt idx="3">
                  <c:v>523.22000000000014</c:v>
                </c:pt>
                <c:pt idx="4">
                  <c:v>556.68000000000006</c:v>
                </c:pt>
                <c:pt idx="5">
                  <c:v>530.05935999999997</c:v>
                </c:pt>
                <c:pt idx="6">
                  <c:v>540.05999999999995</c:v>
                </c:pt>
                <c:pt idx="7">
                  <c:v>490.06000000000012</c:v>
                </c:pt>
                <c:pt idx="8">
                  <c:v>470.48</c:v>
                </c:pt>
                <c:pt idx="9">
                  <c:v>478.95999999999992</c:v>
                </c:pt>
                <c:pt idx="10">
                  <c:v>451.17999999999995</c:v>
                </c:pt>
                <c:pt idx="11">
                  <c:v>435.50499999999994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517-42FE-A005-26B9534BA628}"/>
            </c:ext>
          </c:extLst>
        </c:ser>
        <c:marker val="1"/>
        <c:axId val="126119936"/>
        <c:axId val="126121472"/>
      </c:lineChart>
      <c:catAx>
        <c:axId val="1261199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6121472"/>
        <c:crosses val="autoZero"/>
        <c:auto val="1"/>
        <c:lblAlgn val="ctr"/>
        <c:lblOffset val="100"/>
      </c:catAx>
      <c:valAx>
        <c:axId val="1261214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61199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49</xdr:row>
      <xdr:rowOff>123825</xdr:rowOff>
    </xdr:from>
    <xdr:to>
      <xdr:col>15</xdr:col>
      <xdr:colOff>38100</xdr:colOff>
      <xdr:row>67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15</xdr:col>
      <xdr:colOff>19050</xdr:colOff>
      <xdr:row>84</xdr:row>
      <xdr:rowOff>180975</xdr:rowOff>
    </xdr:to>
    <xdr:graphicFrame macro="">
      <xdr:nvGraphicFramePr>
        <xdr:cNvPr id="3" name="3 Gráfic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ULES%20ANY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perCartró Àrees aportació "/>
      <sheetName val="PaperCartró Porta a porta"/>
      <sheetName val="Envasos Àrees aportació"/>
      <sheetName val="Envasos Porta a porta"/>
      <sheetName val="Vidre Àrees aportació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Gener</v>
          </cell>
          <cell r="D4" t="str">
            <v>Febrer</v>
          </cell>
          <cell r="E4" t="str">
            <v>Març</v>
          </cell>
          <cell r="F4" t="str">
            <v>Abril</v>
          </cell>
          <cell r="G4" t="str">
            <v>Maig</v>
          </cell>
          <cell r="H4" t="str">
            <v>Juny</v>
          </cell>
          <cell r="I4" t="str">
            <v>Juliol</v>
          </cell>
          <cell r="J4" t="str">
            <v>Agost</v>
          </cell>
          <cell r="K4" t="str">
            <v>Setembre</v>
          </cell>
          <cell r="L4" t="str">
            <v>Octubre</v>
          </cell>
          <cell r="M4" t="str">
            <v>Novembre</v>
          </cell>
          <cell r="N4" t="str">
            <v>Desembre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7" displayName="Tabla7" ref="A3:Q45" totalsRowShown="0" headerRowDxfId="20" dataDxfId="18" headerRowBorderDxfId="19" tableBorderDxfId="17">
  <autoFilter ref="A3:Q45"/>
  <sortState ref="A4:Q44">
    <sortCondition ref="A4:A44"/>
  </sortState>
  <tableColumns count="17">
    <tableColumn id="1" name="CODI" dataDxfId="16"/>
    <tableColumn id="2" name="MUNICIPI" dataDxfId="15"/>
    <tableColumn id="3" name="Gener" dataDxfId="14"/>
    <tableColumn id="4" name="Febrer" dataDxfId="13"/>
    <tableColumn id="5" name="Març" dataDxfId="12"/>
    <tableColumn id="6" name="Abril" dataDxfId="11"/>
    <tableColumn id="7" name="Maig" dataDxfId="10"/>
    <tableColumn id="8" name="Juny" dataDxfId="9"/>
    <tableColumn id="9" name="Juliol" dataDxfId="8"/>
    <tableColumn id="10" name="Agost" dataDxfId="7"/>
    <tableColumn id="11" name="Setembre" dataDxfId="6"/>
    <tableColumn id="12" name="Octubre" dataDxfId="5"/>
    <tableColumn id="13" name="Novembre" dataDxfId="4"/>
    <tableColumn id="14" name="Desembre" dataDxfId="3"/>
    <tableColumn id="15" name="TOTAL" dataDxfId="2">
      <calculatedColumnFormula>SUM(C4:N4)</calculatedColumnFormula>
    </tableColumn>
    <tableColumn id="16" name="TOTAL 2016" dataDxfId="1"/>
    <tableColumn id="17" name="% Diferència" dataDxfId="0">
      <calculatedColumnFormula>(Tabla7[[#This Row],[TOTAL]]/Tabla7[[#This Row],[TOTAL 2016]])-1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2"/>
  <sheetViews>
    <sheetView showZeros="0" tabSelected="1" topLeftCell="A4" zoomScale="80" zoomScaleNormal="80" workbookViewId="0">
      <selection activeCell="O27" sqref="O27"/>
    </sheetView>
  </sheetViews>
  <sheetFormatPr baseColWidth="10" defaultColWidth="11.5546875" defaultRowHeight="15" customHeight="1"/>
  <cols>
    <col min="1" max="1" width="7.109375" style="1" customWidth="1"/>
    <col min="2" max="2" width="32.6640625" style="1" customWidth="1"/>
    <col min="3" max="14" width="10.6640625" style="2" customWidth="1"/>
    <col min="15" max="15" width="12.33203125" style="2" bestFit="1" customWidth="1"/>
    <col min="16" max="16" width="12.44140625" style="1" customWidth="1"/>
    <col min="17" max="17" width="12.109375" style="1" customWidth="1"/>
    <col min="18" max="1023" width="17" style="1" customWidth="1"/>
    <col min="1024" max="16384" width="11.5546875" style="1"/>
  </cols>
  <sheetData>
    <row r="1" spans="1:17" ht="15" customHeight="1">
      <c r="A1" s="50" t="s">
        <v>61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5" customHeigh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>
      <c r="A3" s="49" t="s">
        <v>60</v>
      </c>
      <c r="B3" s="49" t="s">
        <v>59</v>
      </c>
      <c r="C3" s="48" t="s">
        <v>58</v>
      </c>
      <c r="D3" s="48" t="s">
        <v>57</v>
      </c>
      <c r="E3" s="48" t="s">
        <v>56</v>
      </c>
      <c r="F3" s="48" t="s">
        <v>55</v>
      </c>
      <c r="G3" s="48" t="s">
        <v>54</v>
      </c>
      <c r="H3" s="48" t="s">
        <v>53</v>
      </c>
      <c r="I3" s="48" t="s">
        <v>52</v>
      </c>
      <c r="J3" s="48" t="s">
        <v>51</v>
      </c>
      <c r="K3" s="48" t="s">
        <v>50</v>
      </c>
      <c r="L3" s="48" t="s">
        <v>49</v>
      </c>
      <c r="M3" s="48" t="s">
        <v>48</v>
      </c>
      <c r="N3" s="48" t="s">
        <v>47</v>
      </c>
      <c r="O3" s="47" t="s">
        <v>46</v>
      </c>
      <c r="P3" s="47" t="s">
        <v>45</v>
      </c>
      <c r="Q3" s="47" t="s">
        <v>44</v>
      </c>
    </row>
    <row r="4" spans="1:17" ht="15" customHeight="1">
      <c r="A4" s="46">
        <v>1</v>
      </c>
      <c r="B4" s="45" t="s">
        <v>43</v>
      </c>
      <c r="C4" s="44">
        <v>21.86</v>
      </c>
      <c r="D4" s="44">
        <v>23.86</v>
      </c>
      <c r="E4" s="43">
        <v>31.68</v>
      </c>
      <c r="F4" s="43">
        <v>33.64</v>
      </c>
      <c r="G4" s="43">
        <v>30.8</v>
      </c>
      <c r="H4" s="43">
        <v>30.94</v>
      </c>
      <c r="I4" s="43">
        <v>31.14</v>
      </c>
      <c r="J4" s="43">
        <v>26.14</v>
      </c>
      <c r="K4" s="43">
        <v>25.92</v>
      </c>
      <c r="L4" s="43">
        <v>25.86</v>
      </c>
      <c r="M4" s="43">
        <v>24.6</v>
      </c>
      <c r="N4" s="43">
        <v>24.36</v>
      </c>
      <c r="O4" s="43">
        <f>SUM(C4:N4)</f>
        <v>330.80000000000007</v>
      </c>
      <c r="P4" s="42">
        <v>343.9</v>
      </c>
      <c r="Q4" s="41">
        <f>(Tabla7[[#This Row],[TOTAL]]/Tabla7[[#This Row],[TOTAL 2016]])-1</f>
        <v>-3.8092468740912766E-2</v>
      </c>
    </row>
    <row r="5" spans="1:17" ht="15" customHeight="1">
      <c r="A5" s="23">
        <v>2</v>
      </c>
      <c r="B5" s="22" t="s">
        <v>42</v>
      </c>
      <c r="C5" s="21">
        <v>0</v>
      </c>
      <c r="D5" s="2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/>
      <c r="P5" s="19">
        <v>0</v>
      </c>
      <c r="Q5" s="18"/>
    </row>
    <row r="6" spans="1:17" ht="15" customHeight="1">
      <c r="A6" s="23">
        <v>3</v>
      </c>
      <c r="B6" s="22" t="s">
        <v>41</v>
      </c>
      <c r="C6" s="21">
        <v>0</v>
      </c>
      <c r="D6" s="21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/>
      <c r="P6" s="19">
        <v>0</v>
      </c>
      <c r="Q6" s="18"/>
    </row>
    <row r="7" spans="1:17" ht="15" customHeight="1">
      <c r="A7" s="23">
        <v>4</v>
      </c>
      <c r="B7" s="22" t="s">
        <v>40</v>
      </c>
      <c r="C7" s="21">
        <v>6.4460500000000005</v>
      </c>
      <c r="D7" s="21">
        <v>7.25753</v>
      </c>
      <c r="E7" s="20">
        <v>6.4565200000000003</v>
      </c>
      <c r="F7" s="20">
        <v>9.6804500000000004</v>
      </c>
      <c r="G7" s="20">
        <v>6.4126700000000003</v>
      </c>
      <c r="H7" s="20">
        <v>4.2304300000000001</v>
      </c>
      <c r="I7" s="20">
        <v>4.31555</v>
      </c>
      <c r="J7" s="20">
        <v>6.0234199999999998</v>
      </c>
      <c r="K7" s="20">
        <v>4.7779600000000002</v>
      </c>
      <c r="L7" s="20">
        <v>6.97661</v>
      </c>
      <c r="M7" s="20">
        <v>4.5413399999999999</v>
      </c>
      <c r="N7" s="20">
        <v>7.0779199999999998</v>
      </c>
      <c r="O7" s="20">
        <f>SUM(C7:N7)</f>
        <v>74.196450000000013</v>
      </c>
      <c r="P7" s="19">
        <v>69.357699999999994</v>
      </c>
      <c r="Q7" s="18">
        <f>(Tabla7[[#This Row],[TOTAL]]/Tabla7[[#This Row],[TOTAL 2016]])-1</f>
        <v>6.9765145037970155E-2</v>
      </c>
    </row>
    <row r="8" spans="1:17" ht="15" customHeight="1">
      <c r="A8" s="23">
        <v>5</v>
      </c>
      <c r="B8" s="22" t="s">
        <v>39</v>
      </c>
      <c r="C8" s="21">
        <v>0</v>
      </c>
      <c r="D8" s="21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/>
      <c r="P8" s="19">
        <v>0</v>
      </c>
      <c r="Q8" s="18"/>
    </row>
    <row r="9" spans="1:17" ht="15" customHeight="1">
      <c r="A9" s="23">
        <v>6</v>
      </c>
      <c r="B9" s="22" t="s">
        <v>38</v>
      </c>
      <c r="C9" s="21">
        <v>67.64</v>
      </c>
      <c r="D9" s="21">
        <v>67.180000000000007</v>
      </c>
      <c r="E9" s="20">
        <v>83</v>
      </c>
      <c r="F9" s="20">
        <v>85.74</v>
      </c>
      <c r="G9" s="20">
        <v>90.1</v>
      </c>
      <c r="H9" s="20">
        <v>85.68</v>
      </c>
      <c r="I9" s="20">
        <v>80.599999999999994</v>
      </c>
      <c r="J9" s="20">
        <v>77.16</v>
      </c>
      <c r="K9" s="20">
        <v>71.819999999999993</v>
      </c>
      <c r="L9" s="20">
        <v>72.3</v>
      </c>
      <c r="M9" s="20">
        <v>65.099999999999994</v>
      </c>
      <c r="N9" s="20">
        <v>68.84</v>
      </c>
      <c r="O9" s="20">
        <f>SUM(C9:N9)</f>
        <v>915.15999999999985</v>
      </c>
      <c r="P9" s="19">
        <v>958.69</v>
      </c>
      <c r="Q9" s="18">
        <f>(Tabla7[[#This Row],[TOTAL]]/Tabla7[[#This Row],[TOTAL 2016]])-1</f>
        <v>-4.5405709874933753E-2</v>
      </c>
    </row>
    <row r="10" spans="1:17" ht="15" customHeight="1">
      <c r="A10" s="23">
        <v>7</v>
      </c>
      <c r="B10" s="22" t="s">
        <v>37</v>
      </c>
      <c r="C10" s="21">
        <v>0</v>
      </c>
      <c r="D10" s="2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/>
      <c r="P10" s="19">
        <v>0</v>
      </c>
      <c r="Q10" s="18"/>
    </row>
    <row r="11" spans="1:17" ht="15" customHeight="1">
      <c r="A11" s="23">
        <v>8</v>
      </c>
      <c r="B11" s="22" t="s">
        <v>36</v>
      </c>
      <c r="C11" s="21">
        <v>6.9049300000000002</v>
      </c>
      <c r="D11" s="21">
        <v>5.67075</v>
      </c>
      <c r="E11" s="20">
        <v>7.4812299999999992</v>
      </c>
      <c r="F11" s="20">
        <v>5.3040799999999999</v>
      </c>
      <c r="G11" s="20">
        <v>7.5928599999999999</v>
      </c>
      <c r="H11" s="20">
        <v>6.2936999999999994</v>
      </c>
      <c r="I11" s="20">
        <v>8.5764800000000001</v>
      </c>
      <c r="J11" s="20">
        <v>9.89255</v>
      </c>
      <c r="K11" s="20">
        <v>7.6663199999999998</v>
      </c>
      <c r="L11" s="20">
        <v>8.5441099999999999</v>
      </c>
      <c r="M11" s="20">
        <v>7.8417500000000002</v>
      </c>
      <c r="N11" s="20">
        <v>6.1005900000000004</v>
      </c>
      <c r="O11" s="20">
        <f>SUM(C11:N11)</f>
        <v>87.869349999999997</v>
      </c>
      <c r="P11" s="19">
        <v>90.208309999999997</v>
      </c>
      <c r="Q11" s="18">
        <f>(Tabla7[[#This Row],[TOTAL]]/Tabla7[[#This Row],[TOTAL 2016]])-1</f>
        <v>-2.5928431648924555E-2</v>
      </c>
    </row>
    <row r="12" spans="1:17" ht="15" customHeight="1">
      <c r="A12" s="23">
        <v>9</v>
      </c>
      <c r="B12" s="22" t="s">
        <v>35</v>
      </c>
      <c r="C12" s="21">
        <v>0</v>
      </c>
      <c r="D12" s="21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/>
      <c r="P12" s="19">
        <v>0</v>
      </c>
      <c r="Q12" s="18"/>
    </row>
    <row r="13" spans="1:17" ht="15" customHeight="1">
      <c r="A13" s="23">
        <v>10</v>
      </c>
      <c r="B13" s="22" t="s">
        <v>34</v>
      </c>
      <c r="C13" s="21">
        <v>0</v>
      </c>
      <c r="D13" s="2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/>
      <c r="P13" s="19">
        <v>0</v>
      </c>
      <c r="Q13" s="18"/>
    </row>
    <row r="14" spans="1:17" ht="15" customHeight="1">
      <c r="A14" s="23">
        <v>11</v>
      </c>
      <c r="B14" s="22" t="s">
        <v>33</v>
      </c>
      <c r="C14" s="21">
        <v>0</v>
      </c>
      <c r="D14" s="21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/>
      <c r="P14" s="19">
        <v>0</v>
      </c>
      <c r="Q14" s="18"/>
    </row>
    <row r="15" spans="1:17" ht="15" customHeight="1">
      <c r="A15" s="23">
        <v>12</v>
      </c>
      <c r="B15" s="22" t="s">
        <v>32</v>
      </c>
      <c r="C15" s="21">
        <v>0</v>
      </c>
      <c r="D15" s="21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/>
      <c r="P15" s="19">
        <v>0</v>
      </c>
      <c r="Q15" s="18"/>
    </row>
    <row r="16" spans="1:17" ht="15" customHeight="1">
      <c r="A16" s="23">
        <v>13</v>
      </c>
      <c r="B16" s="22" t="s">
        <v>31</v>
      </c>
      <c r="C16" s="21">
        <v>25.68</v>
      </c>
      <c r="D16" s="21">
        <v>26.68</v>
      </c>
      <c r="E16" s="20">
        <v>29.9</v>
      </c>
      <c r="F16" s="20">
        <v>24.8</v>
      </c>
      <c r="G16" s="20">
        <v>30.92</v>
      </c>
      <c r="H16" s="20">
        <v>28.76</v>
      </c>
      <c r="I16" s="20">
        <v>27.72</v>
      </c>
      <c r="J16" s="20">
        <v>22.28</v>
      </c>
      <c r="K16" s="20">
        <v>27.74</v>
      </c>
      <c r="L16" s="20">
        <v>27.2</v>
      </c>
      <c r="M16" s="20">
        <v>25.82</v>
      </c>
      <c r="N16" s="20">
        <v>23.1</v>
      </c>
      <c r="O16" s="20">
        <f>SUM(C16:N16)</f>
        <v>320.60000000000002</v>
      </c>
      <c r="P16" s="19">
        <v>343.92</v>
      </c>
      <c r="Q16" s="18">
        <f>(Tabla7[[#This Row],[TOTAL]]/Tabla7[[#This Row],[TOTAL 2016]])-1</f>
        <v>-6.7806466620144223E-2</v>
      </c>
    </row>
    <row r="17" spans="1:17" ht="15" customHeight="1">
      <c r="A17" s="23">
        <v>14</v>
      </c>
      <c r="B17" s="22" t="s">
        <v>30</v>
      </c>
      <c r="C17" s="21">
        <v>0</v>
      </c>
      <c r="D17" s="21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/>
      <c r="P17" s="19">
        <v>0</v>
      </c>
      <c r="Q17" s="18"/>
    </row>
    <row r="18" spans="1:17" ht="15" customHeight="1">
      <c r="A18" s="23">
        <v>15</v>
      </c>
      <c r="B18" s="22" t="s">
        <v>29</v>
      </c>
      <c r="C18" s="21">
        <v>0</v>
      </c>
      <c r="D18" s="21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/>
      <c r="P18" s="19">
        <v>0</v>
      </c>
      <c r="Q18" s="18"/>
    </row>
    <row r="19" spans="1:17" ht="15" customHeight="1">
      <c r="A19" s="23">
        <v>16</v>
      </c>
      <c r="B19" s="22" t="s">
        <v>28</v>
      </c>
      <c r="C19" s="21">
        <v>0</v>
      </c>
      <c r="D19" s="21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/>
      <c r="P19" s="19">
        <v>0</v>
      </c>
      <c r="Q19" s="18"/>
    </row>
    <row r="20" spans="1:17" ht="15" customHeight="1">
      <c r="A20" s="23">
        <v>17</v>
      </c>
      <c r="B20" s="22" t="s">
        <v>27</v>
      </c>
      <c r="C20" s="21">
        <v>49.1</v>
      </c>
      <c r="D20" s="21">
        <v>46.44</v>
      </c>
      <c r="E20" s="20">
        <v>53.64</v>
      </c>
      <c r="F20" s="20">
        <v>54.66</v>
      </c>
      <c r="G20" s="20">
        <v>52.52</v>
      </c>
      <c r="H20" s="20">
        <v>52.52</v>
      </c>
      <c r="I20" s="20">
        <v>53.64</v>
      </c>
      <c r="J20" s="20">
        <v>47.2</v>
      </c>
      <c r="K20" s="20">
        <v>48.86</v>
      </c>
      <c r="L20" s="20">
        <v>47.86</v>
      </c>
      <c r="M20" s="20">
        <v>50.82</v>
      </c>
      <c r="N20" s="20">
        <v>45.76</v>
      </c>
      <c r="O20" s="20">
        <f>SUM(C20:N20)</f>
        <v>603.02</v>
      </c>
      <c r="P20" s="19">
        <v>600.72</v>
      </c>
      <c r="Q20" s="18">
        <f>(Tabla7[[#This Row],[TOTAL]]/Tabla7[[#This Row],[TOTAL 2016]])-1</f>
        <v>3.8287388467173056E-3</v>
      </c>
    </row>
    <row r="21" spans="1:17" ht="15" customHeight="1">
      <c r="A21" s="23">
        <v>18</v>
      </c>
      <c r="B21" s="22" t="s">
        <v>26</v>
      </c>
      <c r="C21" s="21">
        <v>0</v>
      </c>
      <c r="D21" s="21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/>
      <c r="P21" s="19">
        <v>0</v>
      </c>
      <c r="Q21" s="18"/>
    </row>
    <row r="22" spans="1:17" ht="15" customHeight="1">
      <c r="A22" s="23">
        <v>19</v>
      </c>
      <c r="B22" s="22" t="s">
        <v>25</v>
      </c>
      <c r="C22" s="21">
        <v>32.32</v>
      </c>
      <c r="D22" s="21">
        <v>35.6</v>
      </c>
      <c r="E22" s="20">
        <v>41.58</v>
      </c>
      <c r="F22" s="20">
        <v>31.52</v>
      </c>
      <c r="G22" s="20">
        <v>41.48</v>
      </c>
      <c r="H22" s="20">
        <v>41.28</v>
      </c>
      <c r="I22" s="20">
        <v>37.299999999999997</v>
      </c>
      <c r="J22" s="20">
        <v>31.26</v>
      </c>
      <c r="K22" s="20">
        <v>36.659999999999997</v>
      </c>
      <c r="L22" s="20">
        <v>35.14</v>
      </c>
      <c r="M22" s="20">
        <v>30.94</v>
      </c>
      <c r="N22" s="20">
        <v>32.86</v>
      </c>
      <c r="O22" s="20">
        <f>SUM(C22:N22)</f>
        <v>427.94</v>
      </c>
      <c r="P22" s="19">
        <v>422.26</v>
      </c>
      <c r="Q22" s="18">
        <f>(Tabla7[[#This Row],[TOTAL]]/Tabla7[[#This Row],[TOTAL 2016]])-1</f>
        <v>1.3451428030123669E-2</v>
      </c>
    </row>
    <row r="23" spans="1:17" ht="15" customHeight="1">
      <c r="A23" s="23">
        <v>20</v>
      </c>
      <c r="B23" s="22" t="s">
        <v>24</v>
      </c>
      <c r="C23" s="21">
        <v>0</v>
      </c>
      <c r="D23" s="21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/>
      <c r="P23" s="19">
        <v>0</v>
      </c>
      <c r="Q23" s="18"/>
    </row>
    <row r="24" spans="1:17" ht="15" customHeight="1">
      <c r="A24" s="23">
        <v>21</v>
      </c>
      <c r="B24" s="22" t="s">
        <v>23</v>
      </c>
      <c r="C24" s="21">
        <v>3.1240600000000001</v>
      </c>
      <c r="D24" s="21">
        <v>3.3509699999999998</v>
      </c>
      <c r="E24" s="20">
        <v>2.95364</v>
      </c>
      <c r="F24" s="20">
        <v>3.5374099999999999</v>
      </c>
      <c r="G24" s="20">
        <v>4.5769899999999994</v>
      </c>
      <c r="H24" s="20">
        <v>3.4209999999999998</v>
      </c>
      <c r="I24" s="20">
        <v>3.5666500000000001</v>
      </c>
      <c r="J24" s="20">
        <v>5.1096199999999996</v>
      </c>
      <c r="K24" s="20">
        <v>3.7329599999999998</v>
      </c>
      <c r="L24" s="20">
        <v>4.1776299999999997</v>
      </c>
      <c r="M24" s="20">
        <v>3.7909600000000001</v>
      </c>
      <c r="N24" s="20">
        <v>3.5226599999999997</v>
      </c>
      <c r="O24" s="20">
        <f>SUM(C24:N24)</f>
        <v>44.864550000000001</v>
      </c>
      <c r="P24" s="19">
        <v>43.66939</v>
      </c>
      <c r="Q24" s="18">
        <f>(Tabla7[[#This Row],[TOTAL]]/Tabla7[[#This Row],[TOTAL 2016]])-1</f>
        <v>2.7368369468866005E-2</v>
      </c>
    </row>
    <row r="25" spans="1:17" ht="15" customHeight="1">
      <c r="A25" s="23">
        <v>22</v>
      </c>
      <c r="B25" s="22" t="s">
        <v>22</v>
      </c>
      <c r="C25" s="21">
        <v>0</v>
      </c>
      <c r="D25" s="21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/>
      <c r="P25" s="19">
        <v>0</v>
      </c>
      <c r="Q25" s="18"/>
    </row>
    <row r="26" spans="1:17" ht="15" customHeight="1">
      <c r="A26" s="23">
        <v>23</v>
      </c>
      <c r="B26" s="22" t="s">
        <v>21</v>
      </c>
      <c r="C26" s="21">
        <v>0</v>
      </c>
      <c r="D26" s="21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/>
      <c r="P26" s="19">
        <v>0</v>
      </c>
      <c r="Q26" s="18"/>
    </row>
    <row r="27" spans="1:17" ht="15" customHeight="1">
      <c r="A27" s="23">
        <v>24</v>
      </c>
      <c r="B27" s="22" t="s">
        <v>20</v>
      </c>
      <c r="C27" s="21">
        <v>53.54</v>
      </c>
      <c r="D27" s="21">
        <v>57.04</v>
      </c>
      <c r="E27" s="20">
        <v>81.16</v>
      </c>
      <c r="F27" s="20">
        <v>83.56</v>
      </c>
      <c r="G27" s="20">
        <v>91.5</v>
      </c>
      <c r="H27" s="20">
        <v>85.28</v>
      </c>
      <c r="I27" s="20">
        <v>92.94</v>
      </c>
      <c r="J27" s="20">
        <v>75.900000000000006</v>
      </c>
      <c r="K27" s="20">
        <v>69</v>
      </c>
      <c r="L27" s="20">
        <v>75.760000000000005</v>
      </c>
      <c r="M27" s="20">
        <v>69.099999999999994</v>
      </c>
      <c r="N27" s="20">
        <v>60.72</v>
      </c>
      <c r="O27" s="20">
        <f>SUM(C27:N27)</f>
        <v>895.5</v>
      </c>
      <c r="P27" s="19">
        <v>882.1</v>
      </c>
      <c r="Q27" s="18">
        <f>(Tabla7[[#This Row],[TOTAL]]/Tabla7[[#This Row],[TOTAL 2016]])-1</f>
        <v>1.5191021426142148E-2</v>
      </c>
    </row>
    <row r="28" spans="1:17" ht="15" customHeight="1">
      <c r="A28" s="23">
        <v>25</v>
      </c>
      <c r="B28" s="22" t="s">
        <v>19</v>
      </c>
      <c r="C28" s="21">
        <v>0</v>
      </c>
      <c r="D28" s="21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/>
      <c r="P28" s="19">
        <v>0</v>
      </c>
      <c r="Q28" s="18"/>
    </row>
    <row r="29" spans="1:17" ht="15" customHeight="1">
      <c r="A29" s="23">
        <v>26</v>
      </c>
      <c r="B29" s="22" t="s">
        <v>18</v>
      </c>
      <c r="C29" s="21">
        <v>27.7</v>
      </c>
      <c r="D29" s="21">
        <v>26.18</v>
      </c>
      <c r="E29" s="20">
        <v>31.96</v>
      </c>
      <c r="F29" s="20">
        <v>29.22</v>
      </c>
      <c r="G29" s="20">
        <v>36.5</v>
      </c>
      <c r="H29" s="20">
        <v>32.700000000000003</v>
      </c>
      <c r="I29" s="20">
        <v>33.24</v>
      </c>
      <c r="J29" s="20">
        <v>31.22</v>
      </c>
      <c r="K29" s="20">
        <v>30.16</v>
      </c>
      <c r="L29" s="20">
        <v>33.380000000000003</v>
      </c>
      <c r="M29" s="20">
        <v>30.4</v>
      </c>
      <c r="N29" s="20">
        <v>29.76</v>
      </c>
      <c r="O29" s="20">
        <f>SUM(C29:N29)</f>
        <v>372.41999999999996</v>
      </c>
      <c r="P29" s="19">
        <v>251.35564000000002</v>
      </c>
      <c r="Q29" s="18">
        <f>(Tabla7[[#This Row],[TOTAL]]/Tabla7[[#This Row],[TOTAL 2016]])-1</f>
        <v>0.48164568736154045</v>
      </c>
    </row>
    <row r="30" spans="1:17" ht="15" customHeight="1">
      <c r="A30" s="23">
        <v>27</v>
      </c>
      <c r="B30" s="22" t="s">
        <v>17</v>
      </c>
      <c r="C30" s="21">
        <v>31.3</v>
      </c>
      <c r="D30" s="21">
        <v>33.42</v>
      </c>
      <c r="E30" s="20">
        <v>42.54</v>
      </c>
      <c r="F30" s="20">
        <v>40.54</v>
      </c>
      <c r="G30" s="20">
        <v>42.24</v>
      </c>
      <c r="H30" s="20">
        <v>43.04</v>
      </c>
      <c r="I30" s="20">
        <v>41.56</v>
      </c>
      <c r="J30" s="20">
        <v>37.380000000000003</v>
      </c>
      <c r="K30" s="20">
        <v>39.74</v>
      </c>
      <c r="L30" s="20">
        <v>37.4</v>
      </c>
      <c r="M30" s="20">
        <v>37.159999999999997</v>
      </c>
      <c r="N30" s="20">
        <v>36.82</v>
      </c>
      <c r="O30" s="20">
        <f>SUM(C30:N30)</f>
        <v>463.13999999999993</v>
      </c>
      <c r="P30" s="19">
        <v>467.92</v>
      </c>
      <c r="Q30" s="18">
        <f>(Tabla7[[#This Row],[TOTAL]]/Tabla7[[#This Row],[TOTAL 2016]])-1</f>
        <v>-1.0215421439562555E-2</v>
      </c>
    </row>
    <row r="31" spans="1:17" ht="15" customHeight="1">
      <c r="A31" s="23">
        <v>28</v>
      </c>
      <c r="B31" s="22" t="s">
        <v>16</v>
      </c>
      <c r="C31" s="21">
        <v>0</v>
      </c>
      <c r="D31" s="21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/>
      <c r="P31" s="19">
        <v>0</v>
      </c>
      <c r="Q31" s="18"/>
    </row>
    <row r="32" spans="1:17" ht="15" customHeight="1">
      <c r="A32" s="23">
        <v>29</v>
      </c>
      <c r="B32" s="22" t="s">
        <v>15</v>
      </c>
      <c r="C32" s="21">
        <v>0.78495999999999999</v>
      </c>
      <c r="D32" s="21">
        <v>0.86075000000000002</v>
      </c>
      <c r="E32" s="20">
        <v>1.1686099999999999</v>
      </c>
      <c r="F32" s="20">
        <v>0.73805999999999994</v>
      </c>
      <c r="G32" s="20">
        <v>1.2374799999999999</v>
      </c>
      <c r="H32" s="20">
        <v>1.05423</v>
      </c>
      <c r="I32" s="20">
        <v>1.3613199999999999</v>
      </c>
      <c r="J32" s="20">
        <v>1.19441</v>
      </c>
      <c r="K32" s="20">
        <v>1.0227599999999999</v>
      </c>
      <c r="L32" s="20">
        <v>0.68164999999999998</v>
      </c>
      <c r="M32" s="20">
        <v>1.2659500000000001</v>
      </c>
      <c r="N32" s="20">
        <v>0.49883</v>
      </c>
      <c r="O32" s="20">
        <f>SUM(C32:N32)</f>
        <v>11.869009999999999</v>
      </c>
      <c r="P32" s="19">
        <v>3.7289599999999998</v>
      </c>
      <c r="Q32" s="18">
        <f>(Tabla7[[#This Row],[TOTAL]]/Tabla7[[#This Row],[TOTAL 2016]])-1</f>
        <v>2.1829276795674932</v>
      </c>
    </row>
    <row r="33" spans="1:30" ht="15" customHeight="1">
      <c r="A33" s="23">
        <v>30</v>
      </c>
      <c r="B33" s="22" t="s">
        <v>14</v>
      </c>
      <c r="C33" s="21">
        <v>7.88</v>
      </c>
      <c r="D33" s="21">
        <v>55.3</v>
      </c>
      <c r="E33" s="20">
        <v>64.680000000000007</v>
      </c>
      <c r="F33" s="20">
        <v>66.760000000000005</v>
      </c>
      <c r="G33" s="20">
        <v>62.8</v>
      </c>
      <c r="H33" s="20">
        <v>59.2</v>
      </c>
      <c r="I33" s="20">
        <v>67.040000000000006</v>
      </c>
      <c r="J33" s="20">
        <v>56.62</v>
      </c>
      <c r="K33" s="20">
        <v>54.58</v>
      </c>
      <c r="L33" s="20">
        <v>55.44</v>
      </c>
      <c r="M33" s="20">
        <v>50.98</v>
      </c>
      <c r="N33" s="20">
        <v>51.84</v>
      </c>
      <c r="O33" s="20">
        <f>SUM(C33:N33)</f>
        <v>653.12</v>
      </c>
      <c r="P33" s="19">
        <v>0</v>
      </c>
      <c r="Q33" s="18"/>
    </row>
    <row r="34" spans="1:30" ht="15" customHeight="1">
      <c r="A34" s="23">
        <v>31</v>
      </c>
      <c r="B34" s="22" t="s">
        <v>13</v>
      </c>
      <c r="C34" s="21">
        <v>4.22</v>
      </c>
      <c r="D34" s="21">
        <v>4.0199999999999996</v>
      </c>
      <c r="E34" s="20">
        <v>5.52</v>
      </c>
      <c r="F34" s="20">
        <v>4.9000000000000004</v>
      </c>
      <c r="G34" s="20">
        <v>5.48</v>
      </c>
      <c r="H34" s="20">
        <v>4.96</v>
      </c>
      <c r="I34" s="20">
        <v>4.8</v>
      </c>
      <c r="J34" s="20">
        <v>4.66</v>
      </c>
      <c r="K34" s="20">
        <v>5.26</v>
      </c>
      <c r="L34" s="20">
        <v>4.7</v>
      </c>
      <c r="M34" s="20">
        <v>4.38</v>
      </c>
      <c r="N34" s="20">
        <v>3.78</v>
      </c>
      <c r="O34" s="20">
        <f>SUM(C34:N34)</f>
        <v>56.680000000000007</v>
      </c>
      <c r="P34" s="19">
        <v>54.48</v>
      </c>
      <c r="Q34" s="18">
        <f>(Tabla7[[#This Row],[TOTAL]]/Tabla7[[#This Row],[TOTAL 2016]])-1</f>
        <v>4.0381791483113272E-2</v>
      </c>
    </row>
    <row r="35" spans="1:30" ht="15" customHeight="1">
      <c r="A35" s="23">
        <v>32</v>
      </c>
      <c r="B35" s="22" t="s">
        <v>12</v>
      </c>
      <c r="C35" s="21">
        <v>0</v>
      </c>
      <c r="D35" s="21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/>
      <c r="P35" s="19">
        <v>0</v>
      </c>
      <c r="Q35" s="18"/>
    </row>
    <row r="36" spans="1:30" ht="15" customHeight="1">
      <c r="A36" s="23">
        <v>33</v>
      </c>
      <c r="B36" s="22" t="s">
        <v>11</v>
      </c>
      <c r="C36" s="21">
        <v>0</v>
      </c>
      <c r="D36" s="21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/>
      <c r="P36" s="19">
        <v>45.68</v>
      </c>
      <c r="Q36" s="18">
        <f>(Tabla7[[#This Row],[TOTAL]]/Tabla7[[#This Row],[TOTAL 2016]])-1</f>
        <v>-1</v>
      </c>
    </row>
    <row r="37" spans="1:30" ht="15" customHeight="1">
      <c r="A37" s="23">
        <v>34</v>
      </c>
      <c r="B37" s="22" t="s">
        <v>10</v>
      </c>
      <c r="C37" s="21">
        <v>7.0722899999999997</v>
      </c>
      <c r="D37" s="21">
        <v>7.92171</v>
      </c>
      <c r="E37" s="20">
        <v>10.42</v>
      </c>
      <c r="F37" s="20">
        <v>11.394399999999999</v>
      </c>
      <c r="G37" s="20">
        <v>13.000909999999999</v>
      </c>
      <c r="H37" s="20">
        <v>9.7070000000000007</v>
      </c>
      <c r="I37" s="20">
        <v>10.58253</v>
      </c>
      <c r="J37" s="20">
        <v>12.75085</v>
      </c>
      <c r="K37" s="20">
        <v>9.441510000000001</v>
      </c>
      <c r="L37" s="20">
        <v>8.8049799999999987</v>
      </c>
      <c r="M37" s="20">
        <v>9.2780900000000006</v>
      </c>
      <c r="N37" s="20">
        <v>8.9174500000000005</v>
      </c>
      <c r="O37" s="20">
        <f>SUM(C37:N37)</f>
        <v>119.29172000000001</v>
      </c>
      <c r="P37" s="19">
        <v>117.28989999999999</v>
      </c>
      <c r="Q37" s="18">
        <f>(Tabla7[[#This Row],[TOTAL]]/Tabla7[[#This Row],[TOTAL 2016]])-1</f>
        <v>1.706728371326105E-2</v>
      </c>
    </row>
    <row r="38" spans="1:30" ht="15" customHeight="1">
      <c r="A38" s="23">
        <v>35</v>
      </c>
      <c r="B38" s="22" t="s">
        <v>9</v>
      </c>
      <c r="C38" s="21">
        <v>0</v>
      </c>
      <c r="D38" s="21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/>
      <c r="P38" s="19">
        <v>0</v>
      </c>
      <c r="Q38" s="18"/>
    </row>
    <row r="39" spans="1:30" ht="15" customHeight="1">
      <c r="A39" s="23">
        <v>36</v>
      </c>
      <c r="B39" s="22" t="s">
        <v>8</v>
      </c>
      <c r="C39" s="21">
        <v>2.7477100000000001</v>
      </c>
      <c r="D39" s="21">
        <v>2.3782899999999998</v>
      </c>
      <c r="E39" s="20">
        <v>3.2795000000000001</v>
      </c>
      <c r="F39" s="20">
        <v>3.3256000000000001</v>
      </c>
      <c r="G39" s="20">
        <v>3.8190900000000001</v>
      </c>
      <c r="H39" s="20">
        <v>2.9129999999999998</v>
      </c>
      <c r="I39" s="20">
        <v>2.63747</v>
      </c>
      <c r="J39" s="20">
        <v>3.4091499999999999</v>
      </c>
      <c r="K39" s="20">
        <v>2.7584899999999997</v>
      </c>
      <c r="L39" s="20">
        <v>2.8350200000000001</v>
      </c>
      <c r="M39" s="20">
        <v>2.5819099999999997</v>
      </c>
      <c r="N39" s="20">
        <v>2.86755</v>
      </c>
      <c r="O39" s="20">
        <f>SUM(C39:N39)</f>
        <v>35.552779999999998</v>
      </c>
      <c r="P39" s="19">
        <v>34.630039999999994</v>
      </c>
      <c r="Q39" s="18">
        <f>(Tabla7[[#This Row],[TOTAL]]/Tabla7[[#This Row],[TOTAL 2016]])-1</f>
        <v>2.6645652156336075E-2</v>
      </c>
    </row>
    <row r="40" spans="1:30" ht="15" customHeight="1">
      <c r="A40" s="40">
        <v>37</v>
      </c>
      <c r="B40" s="39" t="s">
        <v>7</v>
      </c>
      <c r="C40" s="38">
        <v>0</v>
      </c>
      <c r="D40" s="38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/>
      <c r="P40" s="36">
        <v>0</v>
      </c>
      <c r="Q40" s="35"/>
    </row>
    <row r="41" spans="1:30" ht="15" customHeight="1">
      <c r="A41" s="34"/>
      <c r="B41" s="33"/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/>
      <c r="P41" s="31">
        <v>0</v>
      </c>
      <c r="Q41" s="30"/>
    </row>
    <row r="42" spans="1:30" ht="15" customHeight="1">
      <c r="A42" s="29">
        <v>38</v>
      </c>
      <c r="B42" s="28" t="s">
        <v>6</v>
      </c>
      <c r="C42" s="27">
        <v>0</v>
      </c>
      <c r="D42" s="27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/>
      <c r="P42" s="25">
        <v>0</v>
      </c>
      <c r="Q42" s="24"/>
    </row>
    <row r="43" spans="1:30" ht="15" customHeight="1">
      <c r="A43" s="23">
        <v>39</v>
      </c>
      <c r="B43" s="22" t="s">
        <v>5</v>
      </c>
      <c r="C43" s="21">
        <v>22.26</v>
      </c>
      <c r="D43" s="21">
        <v>22.66</v>
      </c>
      <c r="E43" s="20">
        <v>24.76</v>
      </c>
      <c r="F43" s="20">
        <v>27.16</v>
      </c>
      <c r="G43" s="20">
        <v>28.46</v>
      </c>
      <c r="H43" s="20">
        <v>31.82</v>
      </c>
      <c r="I43" s="20">
        <v>32.979999999999997</v>
      </c>
      <c r="J43" s="20">
        <v>34.700000000000003</v>
      </c>
      <c r="K43" s="20">
        <v>26.68</v>
      </c>
      <c r="L43" s="20">
        <v>26.76</v>
      </c>
      <c r="M43" s="20">
        <v>27.16</v>
      </c>
      <c r="N43" s="20">
        <v>24.1</v>
      </c>
      <c r="O43" s="20">
        <f>SUM(C43:N43)</f>
        <v>329.50000000000006</v>
      </c>
      <c r="P43" s="19">
        <v>320.77999999999997</v>
      </c>
      <c r="Q43" s="18">
        <f>(Tabla7[[#This Row],[TOTAL]]/Tabla7[[#This Row],[TOTAL 2016]])-1</f>
        <v>2.7183739634640824E-2</v>
      </c>
    </row>
    <row r="44" spans="1:30" ht="15" customHeight="1">
      <c r="A44" s="23">
        <v>40</v>
      </c>
      <c r="B44" s="22" t="s">
        <v>4</v>
      </c>
      <c r="C44" s="21">
        <v>0</v>
      </c>
      <c r="D44" s="21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/>
      <c r="P44" s="19">
        <v>0</v>
      </c>
      <c r="Q44" s="18"/>
    </row>
    <row r="45" spans="1:30" s="11" customFormat="1" ht="15" customHeight="1">
      <c r="A45" s="17">
        <v>41</v>
      </c>
      <c r="B45" s="16" t="s">
        <v>3</v>
      </c>
      <c r="C45" s="15">
        <v>4.8600000000000003</v>
      </c>
      <c r="D45" s="15">
        <v>3.36</v>
      </c>
      <c r="E45" s="14">
        <v>4.4000000000000004</v>
      </c>
      <c r="F45" s="14">
        <v>6.74</v>
      </c>
      <c r="G45" s="14">
        <v>7.24</v>
      </c>
      <c r="H45" s="14">
        <v>6.26</v>
      </c>
      <c r="I45" s="14">
        <v>6.06</v>
      </c>
      <c r="J45" s="14">
        <v>7.16</v>
      </c>
      <c r="K45" s="14">
        <v>4.66</v>
      </c>
      <c r="L45" s="14">
        <v>5.14</v>
      </c>
      <c r="M45" s="14">
        <v>5.42</v>
      </c>
      <c r="N45" s="14">
        <v>4.58</v>
      </c>
      <c r="O45" s="14">
        <f>SUM(C45:N45)</f>
        <v>65.88</v>
      </c>
      <c r="P45" s="13">
        <v>68.56</v>
      </c>
      <c r="Q45" s="12">
        <f>(Tabla7[[#This Row],[TOTAL]]/Tabla7[[#This Row],[TOTAL 2016]])-1</f>
        <v>-3.90898483080514E-2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" customHeight="1">
      <c r="B46" s="10" t="s">
        <v>2</v>
      </c>
      <c r="C46" s="9">
        <f t="shared" ref="C46:O46" si="0">SUM(C4:C45)</f>
        <v>375.44000000000005</v>
      </c>
      <c r="D46" s="9">
        <f t="shared" si="0"/>
        <v>429.18000000000006</v>
      </c>
      <c r="E46" s="9">
        <f t="shared" si="0"/>
        <v>526.57950000000005</v>
      </c>
      <c r="F46" s="9">
        <f t="shared" si="0"/>
        <v>523.22000000000014</v>
      </c>
      <c r="G46" s="9">
        <f t="shared" si="0"/>
        <v>556.68000000000006</v>
      </c>
      <c r="H46" s="9">
        <f t="shared" si="0"/>
        <v>530.05935999999997</v>
      </c>
      <c r="I46" s="9">
        <f t="shared" si="0"/>
        <v>540.05999999999995</v>
      </c>
      <c r="J46" s="9">
        <f t="shared" si="0"/>
        <v>490.06000000000012</v>
      </c>
      <c r="K46" s="9">
        <f t="shared" si="0"/>
        <v>470.48</v>
      </c>
      <c r="L46" s="9">
        <f t="shared" si="0"/>
        <v>478.95999999999992</v>
      </c>
      <c r="M46" s="9">
        <f t="shared" si="0"/>
        <v>451.17999999999995</v>
      </c>
      <c r="N46" s="9">
        <f t="shared" si="0"/>
        <v>435.50499999999994</v>
      </c>
      <c r="O46" s="9">
        <f t="shared" si="0"/>
        <v>5807.4038600000003</v>
      </c>
      <c r="P46" s="6">
        <f>SUBTOTAL(109,Tabla7[TOTAL 2016])</f>
        <v>5119.2499400000006</v>
      </c>
      <c r="Q46" s="8">
        <f>(O46/P46)-1</f>
        <v>0.13442475520154029</v>
      </c>
    </row>
    <row r="47" spans="1:30" ht="15" customHeight="1">
      <c r="B47" s="7" t="s">
        <v>1</v>
      </c>
      <c r="C47" s="6">
        <v>370.34</v>
      </c>
      <c r="D47" s="6">
        <v>352.94</v>
      </c>
      <c r="E47" s="6">
        <v>389.03998999999999</v>
      </c>
      <c r="F47" s="6">
        <v>449.32001000000002</v>
      </c>
      <c r="G47" s="6">
        <v>505.49999999999994</v>
      </c>
      <c r="H47" s="6">
        <v>468.62</v>
      </c>
      <c r="I47" s="6">
        <v>461.36</v>
      </c>
      <c r="J47" s="6">
        <v>448.05998999999997</v>
      </c>
      <c r="K47" s="6">
        <v>420.82</v>
      </c>
      <c r="L47" s="6">
        <v>419.04</v>
      </c>
      <c r="M47" s="6">
        <v>414.45994000000002</v>
      </c>
      <c r="N47" s="6">
        <v>419.75001000000003</v>
      </c>
      <c r="O47" s="6">
        <f>SUM(C47:N47)</f>
        <v>5119.2499399999997</v>
      </c>
      <c r="P47" s="5"/>
    </row>
    <row r="48" spans="1:30" ht="15" customHeight="1">
      <c r="B48" s="4" t="s">
        <v>0</v>
      </c>
      <c r="P48" s="3"/>
    </row>
    <row r="49" spans="16:16" s="1" customFormat="1" ht="15" customHeight="1">
      <c r="P49" s="3"/>
    </row>
    <row r="50" spans="16:16" s="1" customFormat="1" ht="15" customHeight="1">
      <c r="P50" s="3"/>
    </row>
    <row r="51" spans="16:16" s="1" customFormat="1" ht="15" customHeight="1">
      <c r="P51" s="3"/>
    </row>
    <row r="52" spans="16:16" s="1" customFormat="1" ht="15" customHeight="1">
      <c r="P52" s="3"/>
    </row>
  </sheetData>
  <pageMargins left="0.31496062992125984" right="0.23622047244094491" top="0.6692913385826772" bottom="0.56000000000000005" header="0.19685039370078741" footer="0.19685039370078741"/>
  <pageSetup paperSize="9" scale="68" fitToWidth="0" fitToHeight="0" orientation="landscape" r:id="rId1"/>
  <headerFooter alignWithMargins="0">
    <oddHeader>&amp;L&amp;G&amp;C&amp;F&amp;R&amp;G</oddHeader>
    <oddFooter>&amp;C&amp;A&amp;R&amp;P de &amp;N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Tecnic Dades</cp:lastModifiedBy>
  <cp:lastPrinted>2018-02-06T08:37:42Z</cp:lastPrinted>
  <dcterms:created xsi:type="dcterms:W3CDTF">2018-02-06T08:31:25Z</dcterms:created>
  <dcterms:modified xsi:type="dcterms:W3CDTF">2018-03-06T15:52:14Z</dcterms:modified>
</cp:coreProperties>
</file>