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45" windowWidth="15480" windowHeight="7500" activeTab="0"/>
  </bookViews>
  <sheets>
    <sheet name="RECOLLIDES" sheetId="1" r:id="rId1"/>
    <sheet name="RECOLLIDES 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<sst xmlns="http://schemas.openxmlformats.org/spreadsheetml/2006/main" count="47" uniqueCount="29">
  <si>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</si>
  <si>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</si>
  <si>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</si>
  <si>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</si>
  <si>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</si>
  <si>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</si>
  <si>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</si>
  <si>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</si>
  <si>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</si>
  <si>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</si>
  <si>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</si>
  <si>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</si>
  <si>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</si>
  <si>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 xml:space="preserve">TOTAL </t>
  </si>
  <si>
    <t>TOTAL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</si>
  <si>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</si>
  <si>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Setembre</t>
  </si>
  <si>
    <t>SANT ESTEVE DE PALAUTORDERA</t>
  </si>
  <si>
    <t>PAPER I CARTRÓ (Tn)</t>
  </si>
  <si>
    <t>ENVASOS LLEUGERS (Tn)</t>
  </si>
  <si>
    <t>VIDRE (Tn)</t>
  </si>
  <si>
    <t>Resta (Tn)</t>
  </si>
  <si>
    <t>Orgànica (Tn)</t>
  </si>
  <si>
    <t>SERVEI DE RECOLLIDA DE PAPER I CARTRÓ, ENVASOS LLEUGERS I VIDRE, 2016</t>
  </si>
  <si>
    <t>SERVEI DE RECOLLIDA  DE RESTA I ORGÀNICA, 2016</t>
  </si>
  <si>
    <t>Porta a Porta P/C domiciliari</t>
  </si>
  <si>
    <t>Porta a porta P/C  comercial</t>
  </si>
  <si>
    <t>Porta a porta envasos lleugers</t>
  </si>
  <si>
    <t>Porta a porta vidre d'envasos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</si>
</sst>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4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7" borderId="0" applyNumberFormat="0" applyBorder="0" applyAlignment="0" applyProtection="0"/>
    <xf numFmtId="0" fontId="16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7" fillId="18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5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Fill="1" applyBorder="1" applyAlignment="1" applyProtection="1">
      <alignment horizontal="center"/>
      <protection hidden="1"/>
    </xf>
    <xf numFmtId="4" fontId="2" fillId="0" borderId="15" xfId="0" applyNumberFormat="1" applyFont="1" applyFill="1" applyBorder="1" applyAlignment="1" applyProtection="1">
      <alignment horizontal="center"/>
      <protection hidden="1"/>
    </xf>
    <xf numFmtId="4" fontId="2" fillId="0" borderId="16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0" fontId="2" fillId="29" borderId="11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 wrapText="1" shrinkToFit="1"/>
      <protection hidden="1"/>
    </xf>
    <xf numFmtId="0" fontId="2" fillId="31" borderId="11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 wrapText="1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225"/>
          <c:w val="0.966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44983601"/>
        <c:axId val="47915902"/>
      </c:barChart>
      <c:catAx>
        <c:axId val="44983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15902"/>
        <c:crosses val="autoZero"/>
        <c:auto val="1"/>
        <c:lblOffset val="100"/>
        <c:tickLblSkip val="1"/>
        <c:noMultiLvlLbl val="0"/>
      </c:catAx>
      <c:valAx>
        <c:axId val="47915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3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48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6075"/>
          <c:w val="0.8507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18926951"/>
        <c:axId val="44723772"/>
      </c:barChart>
      <c:catAx>
        <c:axId val="1892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23772"/>
        <c:crosses val="autoZero"/>
        <c:auto val="1"/>
        <c:lblOffset val="100"/>
        <c:tickLblSkip val="1"/>
        <c:noMultiLvlLbl val="0"/>
      </c:catAx>
      <c:valAx>
        <c:axId val="447237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3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26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55"/>
          <c:w val="0.9307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44538125"/>
        <c:axId val="42124714"/>
      </c:barChart>
      <c:catAx>
        <c:axId val="4453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24714"/>
        <c:crosses val="autoZero"/>
        <c:auto val="1"/>
        <c:lblOffset val="100"/>
        <c:tickLblSkip val="1"/>
        <c:noMultiLvlLbl val="0"/>
      </c:catAx>
      <c:valAx>
        <c:axId val="42124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38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45"/>
          <c:w val="0.960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10750371"/>
        <c:axId val="5537096"/>
      </c:barChart>
      <c:catAx>
        <c:axId val="1075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7096"/>
        <c:crosses val="autoZero"/>
        <c:auto val="1"/>
        <c:lblOffset val="100"/>
        <c:tickLblSkip val="1"/>
        <c:noMultiLvlLbl val="0"/>
      </c:catAx>
      <c:valAx>
        <c:axId val="55370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0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75"/>
          <c:w val="0.964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4873385"/>
        <c:axId val="63354006"/>
      </c:barChart>
      <c:catAx>
        <c:axId val="4873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354006"/>
        <c:crosses val="autoZero"/>
        <c:auto val="1"/>
        <c:lblOffset val="100"/>
        <c:tickLblSkip val="1"/>
        <c:noMultiLvlLbl val="0"/>
      </c:catAx>
      <c:valAx>
        <c:axId val="63354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1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4873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DE PAPER CARTRÓ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116"/>
          <c:w val="0.90325"/>
          <c:h val="0.7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RECOLLIDES!$E$7</c:f>
              <c:strCache>
                <c:ptCount val="1"/>
                <c:pt idx="0">
                  <c:v>Porta a porta P/C  comercial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RECOLLIDES!$E$9:$E$20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0.91332</c:v>
                </c:pt>
                <c:pt idx="11">
                  <c:v>1.176</c:v>
                </c:pt>
              </c:numCache>
            </c:numRef>
          </c:val>
        </c:ser>
        <c:ser>
          <c:idx val="1"/>
          <c:order val="1"/>
          <c:tx>
            <c:strRef>
              <c:f>RECOLLIDES!$F$7</c:f>
              <c:strCache>
                <c:ptCount val="1"/>
                <c:pt idx="0">
                  <c:v>Porta a Porta P/C domiciliari</c:v>
                </c:pt>
              </c:strCache>
            </c:strRef>
          </c:tx>
          <c:spPr>
            <a:solidFill>
              <a:srgbClr val="558ED5">
                <a:alpha val="45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RECOLLIDES!$F$9:$F$20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3.3866799999999997</c:v>
                </c:pt>
                <c:pt idx="11">
                  <c:v>4.424</c:v>
                </c:pt>
              </c:numCache>
            </c:numRef>
          </c:val>
        </c:ser>
        <c:overlap val="100"/>
        <c:gapWidth val="0"/>
        <c:axId val="18295711"/>
        <c:axId val="36517652"/>
      </c:barChart>
      <c:catAx>
        <c:axId val="18295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517652"/>
        <c:crosses val="autoZero"/>
        <c:auto val="1"/>
        <c:lblOffset val="100"/>
        <c:tickLblSkip val="1"/>
        <c:noMultiLvlLbl val="0"/>
      </c:catAx>
      <c:valAx>
        <c:axId val="3651765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95711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02875"/>
          <c:y val="0.94375"/>
          <c:w val="0.81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D'ENVASOS LLEUGERS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44"/>
          <c:w val="0.881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RECOLLIDES!$J$7</c:f>
              <c:strCache>
                <c:ptCount val="1"/>
                <c:pt idx="0">
                  <c:v>Porta a porta envasos lleugers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RECOLLIDES!$J$9:$J$20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6.36</c:v>
                </c:pt>
              </c:numCache>
            </c:numRef>
          </c:val>
        </c:ser>
        <c:overlap val="-25"/>
        <c:gapWidth val="75"/>
        <c:axId val="4967429"/>
        <c:axId val="64576578"/>
      </c:barChart>
      <c:catAx>
        <c:axId val="4967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76578"/>
        <c:crosses val="autoZero"/>
        <c:auto val="1"/>
        <c:lblOffset val="100"/>
        <c:tickLblSkip val="1"/>
        <c:noMultiLvlLbl val="0"/>
      </c:catAx>
      <c:valAx>
        <c:axId val="6457657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6742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410325"/>
        <a:ext cx="45339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4829175" y="64389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9439275" y="6429375"/>
        <a:ext cx="441960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0.046</cdr:y>
    </cdr:from>
    <cdr:to>
      <cdr:x>0.1165</cdr:x>
      <cdr:y>0.101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61925" y="1905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-0.012</cdr:y>
    </cdr:from>
    <cdr:to>
      <cdr:x>-0.0095</cdr:x>
      <cdr:y>-0.012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-0.0035</cdr:x>
      <cdr:y>-0.012</cdr:y>
    </cdr:from>
    <cdr:to>
      <cdr:x>-0.00125</cdr:x>
      <cdr:y>-0.012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-9524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0.03925</cdr:x>
      <cdr:y>0.08375</cdr:y>
    </cdr:from>
    <cdr:to>
      <cdr:x>0.10425</cdr:x>
      <cdr:y>0.157</cdr:y>
    </cdr:to>
    <cdr:sp>
      <cdr:nvSpPr>
        <cdr:cNvPr id="3" name="1 CuadroTexto"/>
        <cdr:cNvSpPr txBox="1">
          <a:spLocks noChangeArrowheads="1"/>
        </cdr:cNvSpPr>
      </cdr:nvSpPr>
      <cdr:spPr>
        <a:xfrm>
          <a:off x="180975" y="361950"/>
          <a:ext cx="314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22</xdr:row>
      <xdr:rowOff>238125</xdr:rowOff>
    </xdr:from>
    <xdr:to>
      <xdr:col>17</xdr:col>
      <xdr:colOff>523875</xdr:colOff>
      <xdr:row>40</xdr:row>
      <xdr:rowOff>104775</xdr:rowOff>
    </xdr:to>
    <xdr:graphicFrame>
      <xdr:nvGraphicFramePr>
        <xdr:cNvPr id="1" name="10 Gráfico"/>
        <xdr:cNvGraphicFramePr/>
      </xdr:nvGraphicFramePr>
      <xdr:xfrm>
        <a:off x="10515600" y="5810250"/>
        <a:ext cx="53625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4</xdr:row>
      <xdr:rowOff>228600</xdr:rowOff>
    </xdr:from>
    <xdr:to>
      <xdr:col>11</xdr:col>
      <xdr:colOff>590550</xdr:colOff>
      <xdr:row>21</xdr:row>
      <xdr:rowOff>76200</xdr:rowOff>
    </xdr:to>
    <xdr:graphicFrame>
      <xdr:nvGraphicFramePr>
        <xdr:cNvPr id="2" name="2 Gráfico"/>
        <xdr:cNvGraphicFramePr/>
      </xdr:nvGraphicFramePr>
      <xdr:xfrm>
        <a:off x="6076950" y="1219200"/>
        <a:ext cx="54673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23</xdr:row>
      <xdr:rowOff>0</xdr:rowOff>
    </xdr:from>
    <xdr:to>
      <xdr:col>4</xdr:col>
      <xdr:colOff>876300</xdr:colOff>
      <xdr:row>40</xdr:row>
      <xdr:rowOff>104775</xdr:rowOff>
    </xdr:to>
    <xdr:graphicFrame>
      <xdr:nvGraphicFramePr>
        <xdr:cNvPr id="3" name="Chart 10"/>
        <xdr:cNvGraphicFramePr/>
      </xdr:nvGraphicFramePr>
      <xdr:xfrm>
        <a:off x="85725" y="5819775"/>
        <a:ext cx="4733925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1419225</xdr:colOff>
      <xdr:row>23</xdr:row>
      <xdr:rowOff>0</xdr:rowOff>
    </xdr:from>
    <xdr:to>
      <xdr:col>9</xdr:col>
      <xdr:colOff>638175</xdr:colOff>
      <xdr:row>40</xdr:row>
      <xdr:rowOff>114300</xdr:rowOff>
    </xdr:to>
    <xdr:graphicFrame>
      <xdr:nvGraphicFramePr>
        <xdr:cNvPr id="4" name="Chart 46"/>
        <xdr:cNvGraphicFramePr/>
      </xdr:nvGraphicFramePr>
      <xdr:xfrm>
        <a:off x="5362575" y="5819775"/>
        <a:ext cx="4762500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AG4">
            <v>4170.84</v>
          </cell>
        </row>
        <row r="5">
          <cell r="AG5">
            <v>3518.75</v>
          </cell>
        </row>
        <row r="6">
          <cell r="AG6">
            <v>4545.07</v>
          </cell>
        </row>
        <row r="7">
          <cell r="AG7">
            <v>3332.8</v>
          </cell>
        </row>
        <row r="8">
          <cell r="AG8">
            <v>3805.39</v>
          </cell>
        </row>
        <row r="9">
          <cell r="AG9">
            <v>4911.85</v>
          </cell>
        </row>
        <row r="10">
          <cell r="AG10">
            <v>4014.47</v>
          </cell>
        </row>
        <row r="11">
          <cell r="AG11">
            <v>5742.19</v>
          </cell>
        </row>
        <row r="12">
          <cell r="AG12">
            <v>3700.1</v>
          </cell>
        </row>
        <row r="13">
          <cell r="AG13">
            <v>4088.14</v>
          </cell>
        </row>
        <row r="17">
          <cell r="AG17">
            <v>116</v>
          </cell>
        </row>
        <row r="18">
          <cell r="AG18">
            <v>40</v>
          </cell>
        </row>
        <row r="19">
          <cell r="AG19">
            <v>70</v>
          </cell>
        </row>
        <row r="20">
          <cell r="AG20">
            <v>40</v>
          </cell>
        </row>
        <row r="21">
          <cell r="AG21">
            <v>190</v>
          </cell>
        </row>
        <row r="22">
          <cell r="AG22">
            <v>145</v>
          </cell>
        </row>
        <row r="23">
          <cell r="AG23">
            <v>160</v>
          </cell>
        </row>
        <row r="24">
          <cell r="AG24">
            <v>77.35</v>
          </cell>
        </row>
        <row r="25">
          <cell r="AG25">
            <v>33.57</v>
          </cell>
        </row>
        <row r="26">
          <cell r="AG26">
            <v>235</v>
          </cell>
        </row>
        <row r="27">
          <cell r="AG27">
            <v>0</v>
          </cell>
        </row>
        <row r="28">
          <cell r="AG28">
            <v>0</v>
          </cell>
        </row>
        <row r="54">
          <cell r="AG54">
            <v>1176</v>
          </cell>
        </row>
        <row r="67">
          <cell r="AG67">
            <v>4424</v>
          </cell>
        </row>
        <row r="70">
          <cell r="AG70">
            <v>3009.16</v>
          </cell>
        </row>
        <row r="71">
          <cell r="AG71">
            <v>2484.98</v>
          </cell>
        </row>
        <row r="72">
          <cell r="AG72">
            <v>2972.13</v>
          </cell>
        </row>
        <row r="73">
          <cell r="AG73">
            <v>2711.3</v>
          </cell>
        </row>
        <row r="74">
          <cell r="AG74">
            <v>3451.79</v>
          </cell>
        </row>
        <row r="75">
          <cell r="AG75">
            <v>2778.81</v>
          </cell>
        </row>
        <row r="76">
          <cell r="AG76">
            <v>2840.87</v>
          </cell>
        </row>
        <row r="77">
          <cell r="AG77">
            <v>4146.36</v>
          </cell>
        </row>
        <row r="78">
          <cell r="AG78">
            <v>2530.38</v>
          </cell>
        </row>
        <row r="79">
          <cell r="AG79">
            <v>2480.09</v>
          </cell>
        </row>
        <row r="107">
          <cell r="AG107">
            <v>6360</v>
          </cell>
        </row>
        <row r="110">
          <cell r="AG110">
            <v>5326.9</v>
          </cell>
        </row>
        <row r="111">
          <cell r="AG111">
            <v>3873.11</v>
          </cell>
        </row>
        <row r="112">
          <cell r="AG112">
            <v>4033.33</v>
          </cell>
        </row>
        <row r="113">
          <cell r="AG113">
            <v>9738.84</v>
          </cell>
        </row>
        <row r="114">
          <cell r="AG114">
            <v>4807.06</v>
          </cell>
        </row>
        <row r="115">
          <cell r="AG115">
            <v>4749.57</v>
          </cell>
        </row>
        <row r="116">
          <cell r="AG116">
            <v>6975.46</v>
          </cell>
        </row>
        <row r="117">
          <cell r="AG117">
            <v>7140</v>
          </cell>
        </row>
        <row r="118">
          <cell r="AG118">
            <v>4063.64</v>
          </cell>
        </row>
        <row r="119">
          <cell r="AG119">
            <v>3992</v>
          </cell>
        </row>
        <row r="137">
          <cell r="AG137">
            <v>14898.07</v>
          </cell>
        </row>
        <row r="138">
          <cell r="AG138">
            <v>14403</v>
          </cell>
        </row>
        <row r="139">
          <cell r="AG139">
            <v>18555.55</v>
          </cell>
        </row>
        <row r="140">
          <cell r="AG140">
            <v>22692.96</v>
          </cell>
        </row>
        <row r="141">
          <cell r="AG141">
            <v>24810.07</v>
          </cell>
        </row>
        <row r="142">
          <cell r="AG142">
            <v>22649.08</v>
          </cell>
        </row>
        <row r="143">
          <cell r="AG143">
            <v>19759.62</v>
          </cell>
        </row>
        <row r="144">
          <cell r="AG144">
            <v>21476.59</v>
          </cell>
        </row>
        <row r="145">
          <cell r="AG145">
            <v>19696.449999999997</v>
          </cell>
        </row>
        <row r="146">
          <cell r="AG146">
            <v>19747.309999999998</v>
          </cell>
        </row>
        <row r="147">
          <cell r="AG147">
            <v>24186.940000000002</v>
          </cell>
        </row>
        <row r="148">
          <cell r="AG148">
            <v>28480</v>
          </cell>
        </row>
        <row r="151">
          <cell r="AG151">
            <v>59000.88</v>
          </cell>
        </row>
        <row r="152">
          <cell r="AG152">
            <v>58596.6</v>
          </cell>
        </row>
        <row r="153">
          <cell r="AG153">
            <v>66215.6</v>
          </cell>
        </row>
        <row r="154">
          <cell r="AG154">
            <v>66876.97</v>
          </cell>
        </row>
        <row r="155">
          <cell r="AG155">
            <v>73405.67</v>
          </cell>
        </row>
        <row r="156">
          <cell r="AG156">
            <v>69292.06</v>
          </cell>
        </row>
        <row r="157">
          <cell r="AG157">
            <v>68956.6</v>
          </cell>
        </row>
        <row r="158">
          <cell r="AG158">
            <v>71641.28</v>
          </cell>
        </row>
        <row r="159">
          <cell r="AG159">
            <v>65382.12</v>
          </cell>
        </row>
        <row r="160">
          <cell r="AG160">
            <v>68452.51</v>
          </cell>
        </row>
        <row r="161">
          <cell r="AG161">
            <v>30907.42</v>
          </cell>
        </row>
        <row r="162">
          <cell r="AG162">
            <v>10580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S7" sqref="S7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4.140625" style="5" customWidth="1"/>
    <col min="4" max="4" width="19.28125" style="5" customWidth="1"/>
    <col min="5" max="6" width="14.8515625" style="5" customWidth="1"/>
    <col min="7" max="7" width="12.8515625" style="5" customWidth="1"/>
    <col min="8" max="8" width="8.421875" style="5" customWidth="1"/>
    <col min="9" max="9" width="14.57421875" style="5" customWidth="1"/>
    <col min="10" max="10" width="14.8515625" style="5" customWidth="1"/>
    <col min="11" max="11" width="12.8515625" style="5" customWidth="1"/>
    <col min="12" max="12" width="10.140625" style="5" customWidth="1"/>
    <col min="13" max="13" width="14.0039062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17</v>
      </c>
      <c r="D2" s="4"/>
    </row>
    <row r="3" spans="1:2" ht="19.5" customHeight="1">
      <c r="A3" s="6"/>
      <c r="B3" s="6"/>
    </row>
    <row r="4" ht="19.5" customHeight="1">
      <c r="C4" s="7" t="s">
        <v>23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73" t="s">
        <v>18</v>
      </c>
      <c r="D6" s="74"/>
      <c r="E6" s="74"/>
      <c r="F6" s="74"/>
      <c r="G6" s="75"/>
      <c r="I6" s="67" t="s">
        <v>19</v>
      </c>
      <c r="J6" s="68"/>
      <c r="K6" s="69"/>
      <c r="L6" s="8"/>
      <c r="M6" s="70" t="s">
        <v>20</v>
      </c>
      <c r="N6" s="71"/>
      <c r="O6" s="72"/>
      <c r="P6" s="8"/>
      <c r="Q6" s="2"/>
      <c r="R6" s="5"/>
      <c r="T6" s="2"/>
    </row>
    <row r="7" spans="1:16" s="10" customFormat="1" ht="57.75" thickBot="1">
      <c r="A7" s="9"/>
      <c r="C7" s="11" t="s">
        <v>11</v>
      </c>
      <c r="D7" s="12" t="s">
        <v>12</v>
      </c>
      <c r="E7" s="63" t="s">
        <v>26</v>
      </c>
      <c r="F7" s="64" t="s">
        <v>25</v>
      </c>
      <c r="G7" s="13" t="s">
        <v>13</v>
      </c>
      <c r="H7" s="14"/>
      <c r="I7" s="15" t="s">
        <v>11</v>
      </c>
      <c r="J7" s="65" t="s">
        <v>27</v>
      </c>
      <c r="K7" s="16" t="s">
        <v>14</v>
      </c>
      <c r="L7" s="17"/>
      <c r="M7" s="18" t="s">
        <v>11</v>
      </c>
      <c r="N7" s="66" t="s">
        <v>28</v>
      </c>
      <c r="O7" s="19" t="s">
        <v>14</v>
      </c>
      <c r="P7" s="20"/>
    </row>
    <row r="8" spans="1:20" ht="19.5" customHeight="1" thickBot="1">
      <c r="A8" s="21"/>
      <c r="L8" s="2"/>
      <c r="M8" s="5"/>
      <c r="P8" s="2"/>
      <c r="Q8" s="2"/>
      <c r="S8" s="2"/>
      <c r="T8" s="2"/>
    </row>
    <row r="9" spans="1:20" ht="19.5" customHeight="1">
      <c r="A9" s="22" t="s">
        <v>0</v>
      </c>
      <c r="C9" s="40">
        <f>('[1]Recollides'!AG4)/1000</f>
        <v>4.17084</v>
      </c>
      <c r="D9" s="40">
        <f>('[1]Recollides'!AG17)/1000</f>
        <v>0.116</v>
      </c>
      <c r="E9" s="40">
        <f>('[1]Recollides'!AG43)/1000</f>
        <v>0</v>
      </c>
      <c r="F9" s="40">
        <f>('[1]Recollides'!AG56)/1000</f>
        <v>0</v>
      </c>
      <c r="G9" s="40">
        <f>SUM(C9:F9)</f>
        <v>4.28684</v>
      </c>
      <c r="H9" s="41"/>
      <c r="I9" s="42">
        <f>('[1]Recollides'!AG70)/1000</f>
        <v>3.00916</v>
      </c>
      <c r="J9" s="43">
        <f>('[1]Recollides'!AG96)/1000</f>
        <v>0</v>
      </c>
      <c r="K9" s="40">
        <f>SUM(I9:J9)</f>
        <v>3.00916</v>
      </c>
      <c r="L9" s="44"/>
      <c r="M9" s="40">
        <f>('[1]Recollides'!AG110)/1000</f>
        <v>5.326899999999999</v>
      </c>
      <c r="N9" s="43">
        <f>('[1]Recollides'!AG123)/1000</f>
        <v>0</v>
      </c>
      <c r="O9" s="40">
        <f>SUM(M9:N9)</f>
        <v>5.326899999999999</v>
      </c>
      <c r="P9" s="23"/>
      <c r="Q9" s="2"/>
      <c r="S9" s="2"/>
      <c r="T9" s="2"/>
    </row>
    <row r="10" spans="1:20" ht="19.5" customHeight="1">
      <c r="A10" s="24" t="s">
        <v>1</v>
      </c>
      <c r="C10" s="40">
        <f>('[1]Recollides'!AG5)/1000</f>
        <v>3.51875</v>
      </c>
      <c r="D10" s="40">
        <f>('[1]Recollides'!AG18)/1000</f>
        <v>0.04</v>
      </c>
      <c r="E10" s="40">
        <f>('[1]Recollides'!AG44)/1000</f>
        <v>0</v>
      </c>
      <c r="F10" s="40">
        <f>('[1]Recollides'!AG57)/1000</f>
        <v>0</v>
      </c>
      <c r="G10" s="40">
        <f aca="true" t="shared" si="0" ref="G10:G20">SUM(C10:F10)</f>
        <v>3.55875</v>
      </c>
      <c r="H10" s="41"/>
      <c r="I10" s="42">
        <f>('[1]Recollides'!AG71)/1000</f>
        <v>2.48498</v>
      </c>
      <c r="J10" s="43">
        <f>('[1]Recollides'!AG97)/1000</f>
        <v>0</v>
      </c>
      <c r="K10" s="40">
        <f>SUM(I10:J10)</f>
        <v>2.48498</v>
      </c>
      <c r="L10" s="44"/>
      <c r="M10" s="40">
        <f>('[1]Recollides'!AG111)/1000</f>
        <v>3.87311</v>
      </c>
      <c r="N10" s="43">
        <f>('[1]Recollides'!AG124)/1000</f>
        <v>0</v>
      </c>
      <c r="O10" s="40">
        <f>SUM(M10:N10)</f>
        <v>3.87311</v>
      </c>
      <c r="P10" s="23"/>
      <c r="Q10" s="2"/>
      <c r="S10" s="2"/>
      <c r="T10" s="2"/>
    </row>
    <row r="11" spans="1:20" ht="19.5" customHeight="1">
      <c r="A11" s="24" t="s">
        <v>2</v>
      </c>
      <c r="C11" s="40">
        <f>('[1]Recollides'!AG6)/1000</f>
        <v>4.54507</v>
      </c>
      <c r="D11" s="40">
        <f>('[1]Recollides'!AG19)/1000</f>
        <v>0.07</v>
      </c>
      <c r="E11" s="40">
        <f>('[1]Recollides'!AG45)/1000</f>
        <v>0</v>
      </c>
      <c r="F11" s="40">
        <f>('[1]Recollides'!AG58)/1000</f>
        <v>0</v>
      </c>
      <c r="G11" s="40">
        <f t="shared" si="0"/>
        <v>4.61507</v>
      </c>
      <c r="H11" s="41"/>
      <c r="I11" s="42">
        <f>('[1]Recollides'!AG72)/1000</f>
        <v>2.97213</v>
      </c>
      <c r="J11" s="43">
        <f>('[1]Recollides'!AG98)/1000</f>
        <v>0</v>
      </c>
      <c r="K11" s="40">
        <f>SUM(I11:J11)</f>
        <v>2.97213</v>
      </c>
      <c r="L11" s="44"/>
      <c r="M11" s="40">
        <f>('[1]Recollides'!AG112)/1000</f>
        <v>4.03333</v>
      </c>
      <c r="N11" s="43">
        <f>('[1]Recollides'!AG125)/1000</f>
        <v>0</v>
      </c>
      <c r="O11" s="40">
        <f>SUM(M11:N11)</f>
        <v>4.03333</v>
      </c>
      <c r="P11" s="23"/>
      <c r="Q11" s="2"/>
      <c r="S11" s="2"/>
      <c r="T11" s="2"/>
    </row>
    <row r="12" spans="1:20" ht="19.5" customHeight="1">
      <c r="A12" s="24" t="s">
        <v>3</v>
      </c>
      <c r="C12" s="40">
        <f>('[1]Recollides'!AG7)/1000</f>
        <v>3.3328</v>
      </c>
      <c r="D12" s="40">
        <f>('[1]Recollides'!AG20)/1000</f>
        <v>0.04</v>
      </c>
      <c r="E12" s="40">
        <f>('[1]Recollides'!AG46)/1000</f>
        <v>0</v>
      </c>
      <c r="F12" s="40">
        <f>('[1]Recollides'!AG59)/1000</f>
        <v>0</v>
      </c>
      <c r="G12" s="40">
        <f t="shared" si="0"/>
        <v>3.3728000000000002</v>
      </c>
      <c r="H12" s="41"/>
      <c r="I12" s="42">
        <f>('[1]Recollides'!AG73)/1000</f>
        <v>2.7113</v>
      </c>
      <c r="J12" s="43">
        <f>('[1]Recollides'!AG99)/1000</f>
        <v>0</v>
      </c>
      <c r="K12" s="40">
        <f>SUM(I12:J12)</f>
        <v>2.7113</v>
      </c>
      <c r="L12" s="44"/>
      <c r="M12" s="40">
        <f>('[1]Recollides'!AG113)/1000</f>
        <v>9.73884</v>
      </c>
      <c r="N12" s="43">
        <f>('[1]Recollides'!AG126)/1000</f>
        <v>0</v>
      </c>
      <c r="O12" s="40">
        <f>SUM(M12:N12)</f>
        <v>9.73884</v>
      </c>
      <c r="P12" s="23"/>
      <c r="Q12" s="2"/>
      <c r="S12" s="2"/>
      <c r="T12" s="2"/>
    </row>
    <row r="13" spans="1:20" ht="19.5" customHeight="1">
      <c r="A13" s="24" t="s">
        <v>4</v>
      </c>
      <c r="C13" s="40">
        <f>('[1]Recollides'!AG8)/1000</f>
        <v>3.80539</v>
      </c>
      <c r="D13" s="40">
        <f>('[1]Recollides'!AG21)/1000</f>
        <v>0.19</v>
      </c>
      <c r="E13" s="40">
        <f>('[1]Recollides'!AG47)/1000</f>
        <v>0</v>
      </c>
      <c r="F13" s="40">
        <f>('[1]Recollides'!AG60)/1000</f>
        <v>0</v>
      </c>
      <c r="G13" s="40">
        <f t="shared" si="0"/>
        <v>3.99539</v>
      </c>
      <c r="H13" s="41"/>
      <c r="I13" s="42">
        <f>('[1]Recollides'!AG74)/1000</f>
        <v>3.45179</v>
      </c>
      <c r="J13" s="43">
        <f>('[1]Recollides'!AG100)/1000</f>
        <v>0</v>
      </c>
      <c r="K13" s="40">
        <f>SUM(I13:J13)</f>
        <v>3.45179</v>
      </c>
      <c r="L13" s="44"/>
      <c r="M13" s="40">
        <f>('[1]Recollides'!AG114)/1000</f>
        <v>4.807060000000001</v>
      </c>
      <c r="N13" s="43">
        <f>('[1]Recollides'!AG127)/1000</f>
        <v>0</v>
      </c>
      <c r="O13" s="40">
        <f>SUM(M13:N13)</f>
        <v>4.807060000000001</v>
      </c>
      <c r="P13" s="23"/>
      <c r="Q13" s="2"/>
      <c r="S13" s="2"/>
      <c r="T13" s="2"/>
    </row>
    <row r="14" spans="1:20" ht="19.5" customHeight="1">
      <c r="A14" s="24" t="s">
        <v>5</v>
      </c>
      <c r="C14" s="40">
        <f>('[1]Recollides'!AG9)/1000</f>
        <v>4.91185</v>
      </c>
      <c r="D14" s="40">
        <f>('[1]Recollides'!AG22)/1000</f>
        <v>0.145</v>
      </c>
      <c r="E14" s="40">
        <f>('[1]Recollides'!AG48)/1000</f>
        <v>0</v>
      </c>
      <c r="F14" s="40">
        <f>('[1]Recollides'!AG61)/1000</f>
        <v>0</v>
      </c>
      <c r="G14" s="40">
        <f t="shared" si="0"/>
        <v>5.05685</v>
      </c>
      <c r="H14" s="41"/>
      <c r="I14" s="42">
        <f>('[1]Recollides'!AG75)/1000</f>
        <v>2.77881</v>
      </c>
      <c r="J14" s="43">
        <f>('[1]Recollides'!AG101)/1000</f>
        <v>0</v>
      </c>
      <c r="K14" s="40">
        <f aca="true" t="shared" si="1" ref="K14:K20">SUM(I14:J14)</f>
        <v>2.77881</v>
      </c>
      <c r="L14" s="44"/>
      <c r="M14" s="40">
        <f>('[1]Recollides'!AG115)/1000</f>
        <v>4.749569999999999</v>
      </c>
      <c r="N14" s="43">
        <f>('[1]Recollides'!AG128)/1000</f>
        <v>0</v>
      </c>
      <c r="O14" s="40">
        <f aca="true" t="shared" si="2" ref="O14:O20">SUM(M14:N14)</f>
        <v>4.749569999999999</v>
      </c>
      <c r="P14" s="23"/>
      <c r="Q14" s="2"/>
      <c r="S14" s="2"/>
      <c r="T14" s="2"/>
    </row>
    <row r="15" spans="1:20" ht="19.5" customHeight="1">
      <c r="A15" s="24" t="s">
        <v>6</v>
      </c>
      <c r="C15" s="40">
        <f>('[1]Recollides'!AG10)/1000</f>
        <v>4.01447</v>
      </c>
      <c r="D15" s="40">
        <f>('[1]Recollides'!AG23)/1000</f>
        <v>0.16</v>
      </c>
      <c r="E15" s="40">
        <f>('[1]Recollides'!AG49)/1000</f>
        <v>0</v>
      </c>
      <c r="F15" s="40">
        <f>('[1]Recollides'!AG62)/1000</f>
        <v>0</v>
      </c>
      <c r="G15" s="40">
        <f t="shared" si="0"/>
        <v>4.17447</v>
      </c>
      <c r="H15" s="41"/>
      <c r="I15" s="42">
        <f>('[1]Recollides'!AG76)/1000</f>
        <v>2.84087</v>
      </c>
      <c r="J15" s="43">
        <f>('[1]Recollides'!AG102)/1000</f>
        <v>0</v>
      </c>
      <c r="K15" s="40">
        <f t="shared" si="1"/>
        <v>2.84087</v>
      </c>
      <c r="L15" s="44"/>
      <c r="M15" s="40">
        <f>('[1]Recollides'!AG116)/1000</f>
        <v>6.97546</v>
      </c>
      <c r="N15" s="43">
        <f>('[1]Recollides'!AG129)/1000</f>
        <v>0</v>
      </c>
      <c r="O15" s="40">
        <f t="shared" si="2"/>
        <v>6.97546</v>
      </c>
      <c r="P15" s="23"/>
      <c r="Q15" s="2"/>
      <c r="S15" s="2"/>
      <c r="T15" s="2"/>
    </row>
    <row r="16" spans="1:20" ht="19.5" customHeight="1">
      <c r="A16" s="24" t="s">
        <v>7</v>
      </c>
      <c r="C16" s="40">
        <f>('[1]Recollides'!AG11)/1000</f>
        <v>5.74219</v>
      </c>
      <c r="D16" s="40">
        <f>('[1]Recollides'!AG24)/1000</f>
        <v>0.07734999999999999</v>
      </c>
      <c r="E16" s="40">
        <f>('[1]Recollides'!AG50)/1000</f>
        <v>0</v>
      </c>
      <c r="F16" s="40">
        <f>('[1]Recollides'!AG63)/1000</f>
        <v>0</v>
      </c>
      <c r="G16" s="40">
        <f t="shared" si="0"/>
        <v>5.81954</v>
      </c>
      <c r="H16" s="41"/>
      <c r="I16" s="42">
        <f>('[1]Recollides'!AG77)/1000</f>
        <v>4.14636</v>
      </c>
      <c r="J16" s="43">
        <f>('[1]Recollides'!AG103)/1000</f>
        <v>0</v>
      </c>
      <c r="K16" s="40">
        <f t="shared" si="1"/>
        <v>4.14636</v>
      </c>
      <c r="L16" s="44"/>
      <c r="M16" s="40">
        <f>('[1]Recollides'!AG117)/1000</f>
        <v>7.14</v>
      </c>
      <c r="N16" s="43">
        <f>('[1]Recollides'!AG130)/1000</f>
        <v>0</v>
      </c>
      <c r="O16" s="40">
        <f t="shared" si="2"/>
        <v>7.14</v>
      </c>
      <c r="P16" s="23"/>
      <c r="Q16" s="2"/>
      <c r="S16" s="2"/>
      <c r="T16" s="2"/>
    </row>
    <row r="17" spans="1:20" ht="19.5" customHeight="1">
      <c r="A17" s="24" t="s">
        <v>16</v>
      </c>
      <c r="C17" s="40">
        <f>('[1]Recollides'!AG12)/1000</f>
        <v>3.7001</v>
      </c>
      <c r="D17" s="40">
        <f>('[1]Recollides'!AG25)/1000</f>
        <v>0.03357</v>
      </c>
      <c r="E17" s="40">
        <f>('[1]Recollides'!AG51)/1000</f>
        <v>0</v>
      </c>
      <c r="F17" s="40">
        <f>('[1]Recollides'!AG64)/1000</f>
        <v>0</v>
      </c>
      <c r="G17" s="40">
        <f t="shared" si="0"/>
        <v>3.73367</v>
      </c>
      <c r="H17" s="41"/>
      <c r="I17" s="42">
        <f>('[1]Recollides'!AG78)/1000</f>
        <v>2.53038</v>
      </c>
      <c r="J17" s="43">
        <f>('[1]Recollides'!AG104)/1000</f>
        <v>0</v>
      </c>
      <c r="K17" s="40">
        <f t="shared" si="1"/>
        <v>2.53038</v>
      </c>
      <c r="L17" s="44"/>
      <c r="M17" s="40">
        <f>('[1]Recollides'!AG118)/1000</f>
        <v>4.0636399999999995</v>
      </c>
      <c r="N17" s="43">
        <f>('[1]Recollides'!AG131)/1000</f>
        <v>0</v>
      </c>
      <c r="O17" s="40">
        <f t="shared" si="2"/>
        <v>4.0636399999999995</v>
      </c>
      <c r="P17" s="23"/>
      <c r="Q17" s="2"/>
      <c r="S17" s="2"/>
      <c r="T17" s="2"/>
    </row>
    <row r="18" spans="1:20" ht="19.5" customHeight="1">
      <c r="A18" s="24" t="s">
        <v>8</v>
      </c>
      <c r="C18" s="40">
        <f>('[1]Recollides'!AG13)/1000</f>
        <v>4.08814</v>
      </c>
      <c r="D18" s="40">
        <f>('[1]Recollides'!AG26)/1000</f>
        <v>0.235</v>
      </c>
      <c r="E18" s="40">
        <f>('[1]Recollides'!AG52)/1000</f>
        <v>0</v>
      </c>
      <c r="F18" s="40">
        <f>('[1]Recollides'!AG65)/1000</f>
        <v>0</v>
      </c>
      <c r="G18" s="40">
        <f t="shared" si="0"/>
        <v>4.32314</v>
      </c>
      <c r="H18" s="41"/>
      <c r="I18" s="42">
        <f>('[1]Recollides'!AG79)/1000</f>
        <v>2.48009</v>
      </c>
      <c r="J18" s="43">
        <f>('[1]Recollides'!AG105)/1000</f>
        <v>0</v>
      </c>
      <c r="K18" s="40">
        <f t="shared" si="1"/>
        <v>2.48009</v>
      </c>
      <c r="L18" s="44"/>
      <c r="M18" s="40">
        <f>('[1]Recollides'!AG119)/1000</f>
        <v>3.992</v>
      </c>
      <c r="N18" s="43">
        <f>('[1]Recollides'!AG132)/1000</f>
        <v>0</v>
      </c>
      <c r="O18" s="40">
        <f t="shared" si="2"/>
        <v>3.992</v>
      </c>
      <c r="P18" s="23"/>
      <c r="Q18" s="2"/>
      <c r="S18" s="2"/>
      <c r="T18" s="2"/>
    </row>
    <row r="19" spans="1:20" ht="19.5" customHeight="1">
      <c r="A19" s="24" t="s">
        <v>9</v>
      </c>
      <c r="C19" s="40">
        <f>1551/1000</f>
        <v>1.551</v>
      </c>
      <c r="D19" s="40">
        <f>('[1]Recollides'!AG27)/1000</f>
        <v>0</v>
      </c>
      <c r="E19" s="40">
        <f>913.32/1000</f>
        <v>0.91332</v>
      </c>
      <c r="F19" s="40">
        <f>3386.68/1000</f>
        <v>3.3866799999999997</v>
      </c>
      <c r="G19" s="40">
        <f t="shared" si="0"/>
        <v>5.850999999999999</v>
      </c>
      <c r="H19" s="41"/>
      <c r="I19" s="42">
        <f>1038.66/1000</f>
        <v>1.0386600000000001</v>
      </c>
      <c r="J19" s="43">
        <v>3</v>
      </c>
      <c r="K19" s="40">
        <f t="shared" si="1"/>
        <v>4.03866</v>
      </c>
      <c r="L19" s="44"/>
      <c r="M19" s="40">
        <f>4368.65/1000</f>
        <v>4.36865</v>
      </c>
      <c r="N19" s="43">
        <v>2.62</v>
      </c>
      <c r="O19" s="40">
        <f>SUM(M19:N19)</f>
        <v>6.98865</v>
      </c>
      <c r="P19" s="23"/>
      <c r="Q19" s="2"/>
      <c r="S19" s="2"/>
      <c r="T19" s="2"/>
    </row>
    <row r="20" spans="1:20" ht="19.5" customHeight="1" thickBot="1">
      <c r="A20" s="25" t="s">
        <v>10</v>
      </c>
      <c r="C20" s="40">
        <f>('[1]Recollides'!AG15)/1000</f>
        <v>0</v>
      </c>
      <c r="D20" s="40">
        <f>('[1]Recollides'!AG28)/1000</f>
        <v>0</v>
      </c>
      <c r="E20" s="40">
        <f>('[1]Recollides'!AG54)/1000</f>
        <v>1.176</v>
      </c>
      <c r="F20" s="40">
        <f>('[1]Recollides'!AG67)/1000</f>
        <v>4.424</v>
      </c>
      <c r="G20" s="40">
        <f t="shared" si="0"/>
        <v>5.6000000000000005</v>
      </c>
      <c r="H20" s="41"/>
      <c r="I20" s="42">
        <f>('[1]Recollides'!AG81)/1000</f>
        <v>0</v>
      </c>
      <c r="J20" s="43">
        <f>('[1]Recollides'!AG107)/1000</f>
        <v>6.36</v>
      </c>
      <c r="K20" s="40">
        <f t="shared" si="1"/>
        <v>6.36</v>
      </c>
      <c r="L20" s="44"/>
      <c r="M20" s="40">
        <v>0</v>
      </c>
      <c r="N20" s="43">
        <v>5.7</v>
      </c>
      <c r="O20" s="40">
        <f t="shared" si="2"/>
        <v>5.7</v>
      </c>
      <c r="P20" s="23"/>
      <c r="Q20" s="2"/>
      <c r="S20" s="2"/>
      <c r="T20" s="2"/>
    </row>
    <row r="21" spans="3:20" ht="19.5" customHeight="1" thickBot="1">
      <c r="C21" s="45"/>
      <c r="D21" s="45"/>
      <c r="E21" s="45"/>
      <c r="F21" s="45"/>
      <c r="G21" s="45"/>
      <c r="H21" s="45"/>
      <c r="I21" s="46"/>
      <c r="J21" s="46"/>
      <c r="K21" s="46"/>
      <c r="L21" s="47"/>
      <c r="M21" s="46"/>
      <c r="N21" s="46"/>
      <c r="O21" s="46"/>
      <c r="P21" s="26"/>
      <c r="Q21" s="2"/>
      <c r="S21" s="2"/>
      <c r="T21" s="2"/>
    </row>
    <row r="22" spans="1:16" s="28" customFormat="1" ht="19.5" customHeight="1" thickBot="1">
      <c r="A22" s="27" t="s">
        <v>14</v>
      </c>
      <c r="C22" s="48">
        <f>SUM(C9:C20)</f>
        <v>43.3806</v>
      </c>
      <c r="D22" s="48">
        <f>SUM(D9:D20)</f>
        <v>1.1069200000000001</v>
      </c>
      <c r="E22" s="48">
        <f>SUM(E9:E20)</f>
        <v>2.08932</v>
      </c>
      <c r="F22" s="48">
        <f>SUM(F9:F20)</f>
        <v>7.81068</v>
      </c>
      <c r="G22" s="48">
        <f>SUM(C22:F22)</f>
        <v>54.38752</v>
      </c>
      <c r="H22" s="49"/>
      <c r="I22" s="50">
        <f>SUM(I9:I20)</f>
        <v>30.444529999999997</v>
      </c>
      <c r="J22" s="51">
        <f>SUM(J9:J20)</f>
        <v>9.36</v>
      </c>
      <c r="K22" s="51">
        <f>SUM(I22:J22)</f>
        <v>39.80453</v>
      </c>
      <c r="L22" s="52"/>
      <c r="M22" s="53">
        <f>SUM(M9:M20)</f>
        <v>59.06856</v>
      </c>
      <c r="N22" s="53">
        <f>SUM(N9:N20)</f>
        <v>8.32</v>
      </c>
      <c r="O22" s="53">
        <f>SUM(M22:N22)</f>
        <v>67.38856</v>
      </c>
      <c r="P22" s="29"/>
    </row>
    <row r="23" spans="1:20" s="31" customFormat="1" ht="19.5" customHeight="1">
      <c r="A23" s="30"/>
      <c r="C23" s="32" t="s">
        <v>15</v>
      </c>
      <c r="D23" s="33"/>
      <c r="E23" s="33"/>
      <c r="F23" s="33"/>
      <c r="G23" s="33"/>
      <c r="H23" s="34"/>
      <c r="I23" s="33"/>
      <c r="J23" s="33"/>
      <c r="K23" s="33"/>
      <c r="L23" s="33"/>
      <c r="M23" s="30"/>
      <c r="N23" s="33"/>
      <c r="O23" s="33"/>
      <c r="P23" s="33"/>
      <c r="Q23" s="33"/>
      <c r="R23" s="30"/>
      <c r="S23" s="34"/>
      <c r="T23" s="34"/>
    </row>
    <row r="27" ht="20.25" customHeight="1"/>
  </sheetData>
  <sheetProtection sheet="1"/>
  <mergeCells count="3">
    <mergeCell ref="I6:K6"/>
    <mergeCell ref="M6:O6"/>
    <mergeCell ref="C6:G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0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5" zoomScaleNormal="75" workbookViewId="0" topLeftCell="A21">
      <selection activeCell="E45" sqref="E45"/>
    </sheetView>
  </sheetViews>
  <sheetFormatPr defaultColWidth="11.00390625" defaultRowHeight="15"/>
  <cols>
    <col min="1" max="1" width="21.140625" style="37" customWidth="1"/>
    <col min="2" max="2" width="7.8515625" style="37" customWidth="1"/>
    <col min="3" max="3" width="22.8515625" style="37" customWidth="1"/>
    <col min="4" max="4" width="7.28125" style="37" customWidth="1"/>
    <col min="5" max="5" width="22.8515625" style="37" customWidth="1"/>
    <col min="6" max="6" width="7.28125" style="37" customWidth="1"/>
    <col min="7" max="7" width="22.8515625" style="37" bestFit="1" customWidth="1"/>
    <col min="8" max="8" width="7.28125" style="37" customWidth="1"/>
    <col min="9" max="9" width="22.8515625" style="37" customWidth="1"/>
    <col min="10" max="16384" width="11.00390625" style="37" customWidth="1"/>
  </cols>
  <sheetData>
    <row r="1" spans="1:18" s="2" customFormat="1" ht="19.5" customHeight="1">
      <c r="A1" s="35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17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6" t="s">
        <v>24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9"/>
      <c r="C6" s="39" t="s">
        <v>21</v>
      </c>
      <c r="E6" s="38" t="s">
        <v>22</v>
      </c>
    </row>
    <row r="7" spans="1:3" ht="15.75" thickBot="1">
      <c r="A7" s="21"/>
      <c r="C7" s="5"/>
    </row>
    <row r="8" spans="1:5" ht="19.5" customHeight="1">
      <c r="A8" s="22" t="s">
        <v>0</v>
      </c>
      <c r="C8" s="54">
        <f>('[1]Recollides'!AG151)/1000</f>
        <v>59.000879999999995</v>
      </c>
      <c r="E8" s="58">
        <f>('[1]Recollides'!AG137)/1000</f>
        <v>14.89807</v>
      </c>
    </row>
    <row r="9" spans="1:5" ht="19.5" customHeight="1">
      <c r="A9" s="24" t="s">
        <v>1</v>
      </c>
      <c r="C9" s="55">
        <f>('[1]Recollides'!AG152)/1000</f>
        <v>58.596599999999995</v>
      </c>
      <c r="E9" s="59">
        <f>('[1]Recollides'!AG138)/1000</f>
        <v>14.403</v>
      </c>
    </row>
    <row r="10" spans="1:5" ht="19.5" customHeight="1">
      <c r="A10" s="24" t="s">
        <v>2</v>
      </c>
      <c r="C10" s="55">
        <f>('[1]Recollides'!AG153)/1000</f>
        <v>66.21560000000001</v>
      </c>
      <c r="E10" s="59">
        <f>('[1]Recollides'!AG139)/1000</f>
        <v>18.55555</v>
      </c>
    </row>
    <row r="11" spans="1:5" ht="19.5" customHeight="1">
      <c r="A11" s="24" t="s">
        <v>3</v>
      </c>
      <c r="C11" s="55">
        <f>('[1]Recollides'!AG154)/1000</f>
        <v>66.87697</v>
      </c>
      <c r="E11" s="59">
        <f>('[1]Recollides'!AG140)/1000</f>
        <v>22.69296</v>
      </c>
    </row>
    <row r="12" spans="1:5" ht="19.5" customHeight="1">
      <c r="A12" s="24" t="s">
        <v>4</v>
      </c>
      <c r="C12" s="55">
        <f>('[1]Recollides'!AG155)/1000</f>
        <v>73.40567</v>
      </c>
      <c r="E12" s="59">
        <f>('[1]Recollides'!AG141)/1000</f>
        <v>24.81007</v>
      </c>
    </row>
    <row r="13" spans="1:5" ht="19.5" customHeight="1">
      <c r="A13" s="24" t="s">
        <v>5</v>
      </c>
      <c r="C13" s="55">
        <f>('[1]Recollides'!AG156)/1000</f>
        <v>69.29205999999999</v>
      </c>
      <c r="E13" s="59">
        <f>('[1]Recollides'!AG142)/1000</f>
        <v>22.64908</v>
      </c>
    </row>
    <row r="14" spans="1:5" ht="19.5" customHeight="1">
      <c r="A14" s="24" t="s">
        <v>6</v>
      </c>
      <c r="C14" s="55">
        <f>('[1]Recollides'!AG157)/1000</f>
        <v>68.95660000000001</v>
      </c>
      <c r="E14" s="59">
        <f>('[1]Recollides'!AG143)/1000</f>
        <v>19.759619999999998</v>
      </c>
    </row>
    <row r="15" spans="1:5" ht="19.5" customHeight="1">
      <c r="A15" s="24" t="s">
        <v>7</v>
      </c>
      <c r="C15" s="55">
        <f>('[1]Recollides'!AG158)/1000</f>
        <v>71.64128</v>
      </c>
      <c r="E15" s="59">
        <f>('[1]Recollides'!AG144)/1000</f>
        <v>21.47659</v>
      </c>
    </row>
    <row r="16" spans="1:5" ht="19.5" customHeight="1">
      <c r="A16" s="24" t="s">
        <v>16</v>
      </c>
      <c r="C16" s="55">
        <f>('[1]Recollides'!AG159)/1000</f>
        <v>65.38212</v>
      </c>
      <c r="E16" s="59">
        <f>('[1]Recollides'!AG145)/1000</f>
        <v>19.69645</v>
      </c>
    </row>
    <row r="17" spans="1:5" ht="19.5" customHeight="1">
      <c r="A17" s="24" t="s">
        <v>8</v>
      </c>
      <c r="C17" s="55">
        <f>('[1]Recollides'!AG160)/1000</f>
        <v>68.45250999999999</v>
      </c>
      <c r="E17" s="59">
        <f>('[1]Recollides'!AG146)/1000</f>
        <v>19.74731</v>
      </c>
    </row>
    <row r="18" spans="1:5" ht="19.5" customHeight="1">
      <c r="A18" s="24" t="s">
        <v>9</v>
      </c>
      <c r="C18" s="55">
        <f>('[1]Recollides'!AG161)/1000</f>
        <v>30.90742</v>
      </c>
      <c r="E18" s="59">
        <f>('[1]Recollides'!AG147)/1000</f>
        <v>24.186940000000003</v>
      </c>
    </row>
    <row r="19" spans="1:5" ht="19.5" customHeight="1" thickBot="1">
      <c r="A19" s="25" t="s">
        <v>10</v>
      </c>
      <c r="C19" s="56">
        <f>('[1]Recollides'!AG162)/1000</f>
        <v>10.58</v>
      </c>
      <c r="E19" s="60">
        <f>('[1]Recollides'!AG148)/1000</f>
        <v>28.48</v>
      </c>
    </row>
    <row r="20" spans="1:5" ht="19.5" customHeight="1" thickBot="1">
      <c r="A20" s="2"/>
      <c r="C20" s="46"/>
      <c r="E20" s="61"/>
    </row>
    <row r="21" spans="1:5" ht="19.5" customHeight="1" thickBot="1">
      <c r="A21" s="27" t="s">
        <v>14</v>
      </c>
      <c r="C21" s="57">
        <f>SUM(C8:C19)</f>
        <v>709.30771</v>
      </c>
      <c r="E21" s="62">
        <f>SUM(E8:E19)</f>
        <v>251.35563999999997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0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2017-01-05T10:51:07Z</cp:lastPrinted>
  <dcterms:created xsi:type="dcterms:W3CDTF">2008-05-28T16:13:29Z</dcterms:created>
  <dcterms:modified xsi:type="dcterms:W3CDTF">2017-01-17T09:09:05Z</dcterms:modified>
  <cp:category/>
  <cp:version/>
  <cp:contentType/>
  <cp:contentStatus/>
</cp:coreProperties>
</file>